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I.GAF.Publico\P Ú B L I C O\UNIDADE TÉCNICA\2 TR E ESPECIFICAÇÕES TÉCNICAS\TRs SRP - 2021\TR GEO SRP PPIs\ARQUIVOS FINAIS TR GEO\Documentos em ordem processual\DOCUMENTOS CORRIGIDOS 06.12.2021\PLANILHAS ORÇAMENTÁRIAS\"/>
    </mc:Choice>
  </mc:AlternateContent>
  <bookViews>
    <workbookView xWindow="0" yWindow="0" windowWidth="28800" windowHeight="12330" tabRatio="776"/>
  </bookViews>
  <sheets>
    <sheet name="FCON" sheetId="28" r:id="rId1"/>
    <sheet name="FCON1_Qtd. _  FASE 1" sheetId="20" r:id="rId2"/>
    <sheet name="FCON1_Qtd. _ FASE 2" sheetId="32" r:id="rId3"/>
    <sheet name="FCON2_FatorK3,4" sheetId="31" r:id="rId4"/>
  </sheets>
  <externalReferences>
    <externalReference r:id="rId5"/>
    <externalReference r:id="rId6"/>
  </externalReferences>
  <definedNames>
    <definedName name="_xlnm.Print_Area" localSheetId="0">FCON!$A$1:$F$41</definedName>
    <definedName name="_xlnm.Print_Area" localSheetId="1">'FCON1_Qtd. _  FASE 1'!$A$1:$H$29</definedName>
    <definedName name="_xlnm.Print_Area" localSheetId="3">'FCON2_FatorK3,4'!$A$1:$F$34</definedName>
    <definedName name="COD_ATRIUM" localSheetId="0">#REF!</definedName>
    <definedName name="COD_ATRIUM" localSheetId="3">#REF!</definedName>
    <definedName name="COD_ATRIUM">#REF!</definedName>
    <definedName name="COD_SINAPI" localSheetId="0">#REF!</definedName>
    <definedName name="COD_SINAPI" localSheetId="3">#REF!</definedName>
    <definedName name="COD_SINAPI">#REF!</definedName>
    <definedName name="Excel_BuiltIn_Print_Area_10_1" localSheetId="0">#REF!</definedName>
    <definedName name="Excel_BuiltIn_Print_Area_10_1" localSheetId="3">#REF!</definedName>
    <definedName name="Excel_BuiltIn_Print_Area_10_1">#REF!</definedName>
    <definedName name="Excel_BuiltIn_Print_Area_11_1" localSheetId="0">#REF!</definedName>
    <definedName name="Excel_BuiltIn_Print_Area_11_1" localSheetId="3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 localSheetId="0">#REF!</definedName>
    <definedName name="Excel_BuiltIn_Print_Area_15_1" localSheetId="3">#REF!</definedName>
    <definedName name="Excel_BuiltIn_Print_Area_15_1">#REF!</definedName>
    <definedName name="Excel_BuiltIn_Print_Area_16_1" localSheetId="0">#REF!</definedName>
    <definedName name="Excel_BuiltIn_Print_Area_16_1" localSheetId="3">#REF!</definedName>
    <definedName name="Excel_BuiltIn_Print_Area_16_1">#REF!</definedName>
    <definedName name="Excel_BuiltIn_Print_Area_17_1" localSheetId="0">#REF!</definedName>
    <definedName name="Excel_BuiltIn_Print_Area_17_1" localSheetId="3">#REF!</definedName>
    <definedName name="Excel_BuiltIn_Print_Area_17_1">#REF!</definedName>
    <definedName name="Excel_BuiltIn_Print_Area_18_1" localSheetId="0">#REF!</definedName>
    <definedName name="Excel_BuiltIn_Print_Area_18_1" localSheetId="3">#REF!</definedName>
    <definedName name="Excel_BuiltIn_Print_Area_18_1">#REF!</definedName>
    <definedName name="Excel_BuiltIn_Print_Area_20" localSheetId="0">#REF!</definedName>
    <definedName name="Excel_BuiltIn_Print_Area_20" localSheetId="3">#REF!</definedName>
    <definedName name="Excel_BuiltIn_Print_Area_20">#REF!</definedName>
    <definedName name="Excel_BuiltIn_Print_Area_4" localSheetId="0">'[1]Item 1.3 Adm. Local'!#REF!</definedName>
    <definedName name="Excel_BuiltIn_Print_Area_4" localSheetId="3">'[1]Item 1.3 Adm. Local'!#REF!</definedName>
    <definedName name="Excel_BuiltIn_Print_Area_4">'[1]Item 1.3 Adm. Local'!#REF!</definedName>
    <definedName name="Excel_BuiltIn_Print_Area_7_1" localSheetId="0">('[1]Item 1.3 Adm. Local'!#REF!,'[1]Item 1.3 Adm. Local'!#REF!,'[1]Item 1.3 Adm. Local'!#REF!,'[1]Item 1.3 Adm. Local'!#REF!,'[1]Item 1.3 Adm. Local'!#REF!)</definedName>
    <definedName name="Excel_BuiltIn_Print_Area_7_1" localSheetId="3">('[1]Item 1.3 Adm. Local'!#REF!,'[1]Item 1.3 Adm. Local'!#REF!,'[1]Item 1.3 Adm. Local'!#REF!,'[1]Item 1.3 Adm. Local'!#REF!,'[1]Item 1.3 Adm. Local'!#REF!)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 localSheetId="0">'[1]Item 1.3 Adm. Local'!#REF!</definedName>
    <definedName name="Excel_BuiltIn_Print_Area_7_1_1" localSheetId="3">'[1]Item 1.3 Adm. Local'!#REF!</definedName>
    <definedName name="Excel_BuiltIn_Print_Area_7_1_1">'[1]Item 1.3 Adm. Local'!#REF!</definedName>
    <definedName name="Excel_BuiltIn_Print_Area_8_1" localSheetId="0">('[1]Item 1.3 Adm. Local'!#REF!,'[1]Item 1.3 Adm. Local'!#REF!,'[1]Item 1.3 Adm. Local'!#REF!,'[1]Item 1.3 Adm. Local'!#REF!,'[1]Item 1.3 Adm. Local'!#REF!)</definedName>
    <definedName name="Excel_BuiltIn_Print_Area_8_1" localSheetId="3">('[1]Item 1.3 Adm. Local'!#REF!,'[1]Item 1.3 Adm. Local'!#REF!,'[1]Item 1.3 Adm. Local'!#REF!,'[1]Item 1.3 Adm. Local'!#REF!,'[1]Item 1.3 Adm. Local'!#REF!)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 localSheetId="0">#REF!</definedName>
    <definedName name="Excel_BuiltIn_Print_Area_9_1" localSheetId="3">#REF!</definedName>
    <definedName name="Excel_BuiltIn_Print_Area_9_1">#REF!</definedName>
    <definedName name="Excel_BuiltIn_Print_Titles_10" localSheetId="0">#REF!</definedName>
    <definedName name="Excel_BuiltIn_Print_Titles_10" localSheetId="3">#REF!</definedName>
    <definedName name="Excel_BuiltIn_Print_Titles_10">#REF!</definedName>
    <definedName name="Excel_BuiltIn_Print_Titles_13_1" localSheetId="0">#REF!</definedName>
    <definedName name="Excel_BuiltIn_Print_Titles_13_1" localSheetId="3">#REF!</definedName>
    <definedName name="Excel_BuiltIn_Print_Titles_13_1">#REF!</definedName>
    <definedName name="Excel_BuiltIn_Print_Titles_16" localSheetId="0">#REF!</definedName>
    <definedName name="Excel_BuiltIn_Print_Titles_16" localSheetId="3">#REF!</definedName>
    <definedName name="Excel_BuiltIn_Print_Titles_16">#REF!</definedName>
    <definedName name="Excel_BuiltIn_Print_Titles_18" localSheetId="0">#REF!</definedName>
    <definedName name="Excel_BuiltIn_Print_Titles_18" localSheetId="3">#REF!</definedName>
    <definedName name="Excel_BuiltIn_Print_Titles_18">#REF!</definedName>
    <definedName name="Excel_BuiltIn_Print_Titles_20" localSheetId="0">#REF!</definedName>
    <definedName name="Excel_BuiltIn_Print_Titles_20" localSheetId="3">#REF!</definedName>
    <definedName name="Excel_BuiltIn_Print_Titles_20">#REF!</definedName>
    <definedName name="Excel_BuiltIn_Print_Titles_9" localSheetId="0">#REF!</definedName>
    <definedName name="Excel_BuiltIn_Print_Titles_9" localSheetId="3">#REF!</definedName>
    <definedName name="Excel_BuiltIn_Print_Titles_9">#REF!</definedName>
  </definedNames>
  <calcPr calcId="162913"/>
</workbook>
</file>

<file path=xl/calcChain.xml><?xml version="1.0" encoding="utf-8"?>
<calcChain xmlns="http://schemas.openxmlformats.org/spreadsheetml/2006/main">
  <c r="F26" i="28" l="1"/>
  <c r="F21" i="28" l="1"/>
  <c r="F22" i="28"/>
  <c r="F23" i="28"/>
  <c r="F14" i="32" l="1"/>
  <c r="G14" i="32"/>
  <c r="H14" i="32"/>
  <c r="E14" i="32"/>
  <c r="F16" i="20"/>
  <c r="G16" i="20"/>
  <c r="H16" i="20"/>
  <c r="E16" i="20"/>
  <c r="H21" i="20"/>
  <c r="G22" i="20" l="1"/>
  <c r="F27" i="28"/>
  <c r="F28" i="28"/>
  <c r="F25" i="28" l="1"/>
  <c r="F24" i="28"/>
  <c r="F20" i="28"/>
  <c r="F19" i="28"/>
  <c r="F16" i="28"/>
  <c r="F15" i="28"/>
  <c r="F14" i="28"/>
  <c r="F13" i="28"/>
  <c r="F12" i="28"/>
  <c r="F11" i="28"/>
  <c r="F10" i="28"/>
  <c r="F9" i="28"/>
  <c r="F29" i="28" l="1"/>
  <c r="F17" i="28"/>
  <c r="H23" i="32"/>
  <c r="G24" i="32" s="1"/>
  <c r="I22" i="20"/>
  <c r="E30" i="28" l="1"/>
  <c r="D14" i="31"/>
  <c r="D10" i="31"/>
  <c r="A27" i="31" s="1"/>
  <c r="E12" i="31" l="1"/>
  <c r="E13" i="31"/>
  <c r="E11" i="31"/>
  <c r="E10" i="31" l="1"/>
  <c r="E15" i="31" l="1"/>
  <c r="F10" i="31" l="1"/>
  <c r="F14" i="31" s="1"/>
  <c r="F13" i="31"/>
  <c r="F12" i="31"/>
  <c r="F11" i="31"/>
</calcChain>
</file>

<file path=xl/sharedStrings.xml><?xml version="1.0" encoding="utf-8"?>
<sst xmlns="http://schemas.openxmlformats.org/spreadsheetml/2006/main" count="252" uniqueCount="141">
  <si>
    <t>PROPOSTA FINANCEIRA DO PROJETO</t>
  </si>
  <si>
    <t>CODIGO:</t>
  </si>
  <si>
    <t>NOME DA CONSULTORA:</t>
  </si>
  <si>
    <t>EDITAL:</t>
  </si>
  <si>
    <t>NOME DO INFORMANTE:</t>
  </si>
  <si>
    <t>QUALIFICAÇÃO:</t>
  </si>
  <si>
    <t>ASSINATURA:</t>
  </si>
  <si>
    <t>DATA:</t>
  </si>
  <si>
    <t>OBSERVAÇÃO:</t>
  </si>
  <si>
    <t>PROJETO:</t>
  </si>
  <si>
    <t>Cod.</t>
  </si>
  <si>
    <t>Uni</t>
  </si>
  <si>
    <t>Qde</t>
  </si>
  <si>
    <t>Categoria / Insumo</t>
  </si>
  <si>
    <t>QUANTITATIVOS POR PRODUTO</t>
  </si>
  <si>
    <t>TOTAL DA PROPOSTA</t>
  </si>
  <si>
    <t>Qde              Total</t>
  </si>
  <si>
    <t>QUALIFICAÇÃO</t>
  </si>
  <si>
    <t>PU</t>
  </si>
  <si>
    <t>PT</t>
  </si>
  <si>
    <t>FCON</t>
  </si>
  <si>
    <t>km²</t>
  </si>
  <si>
    <t>Insumo / Atividade</t>
  </si>
  <si>
    <t>PU - Preço Unitário (incluído encargos, taxas e impostos)</t>
  </si>
  <si>
    <t>PT - Preço Total (incluído encargos, taxas e impostos)</t>
  </si>
  <si>
    <t xml:space="preserve">     K4' = { [ 1 / ( 1 - K4) ] - 1 } x 100</t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</si>
  <si>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</si>
  <si>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 xml:space="preserve">3 - AS DESPESAS FISCAIS (K4) INCIDEM SOBRE O TOTAL DA FATURA E NÃO SOBRE OS CUSTOS INCORRIDOS, 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</si>
  <si>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</si>
  <si>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t>1 - DISCRIMINAR OS TRIBUTOS QUE INCIDEM SOBRE OS CUSTOS DA PRESTAÇÃO DOS SERVIÇOS</t>
  </si>
  <si>
    <t>Observação:</t>
  </si>
  <si>
    <t>TAXA DE RESSARCIMENTO DE DESPESAS SOBRE CUSTOS DIVERSOS</t>
  </si>
  <si>
    <t>REMUNERAÇÃO DA EMPRESA (LUCRO)</t>
  </si>
  <si>
    <t>K3</t>
  </si>
  <si>
    <t>COFINS</t>
  </si>
  <si>
    <t>PIS</t>
  </si>
  <si>
    <t>ISS</t>
  </si>
  <si>
    <t>K4</t>
  </si>
  <si>
    <t>R$</t>
  </si>
  <si>
    <t>VALORES</t>
  </si>
  <si>
    <r>
      <t xml:space="preserve">DISCRIMINAÇÃO </t>
    </r>
    <r>
      <rPr>
        <b/>
        <vertAlign val="superscript"/>
        <sz val="8"/>
        <rFont val="Arial"/>
        <family val="2"/>
      </rPr>
      <t>1</t>
    </r>
  </si>
  <si>
    <t>% custo</t>
  </si>
  <si>
    <t>% preço</t>
  </si>
  <si>
    <r>
      <t>K (%)</t>
    </r>
    <r>
      <rPr>
        <b/>
        <vertAlign val="superscript"/>
        <sz val="8"/>
        <rFont val="Arial"/>
        <family val="2"/>
      </rPr>
      <t>2</t>
    </r>
  </si>
  <si>
    <r>
      <t>K' (%)</t>
    </r>
    <r>
      <rPr>
        <b/>
        <vertAlign val="superscript"/>
        <sz val="8"/>
        <rFont val="Arial"/>
        <family val="2"/>
      </rPr>
      <t>3</t>
    </r>
  </si>
  <si>
    <t>K''</t>
  </si>
  <si>
    <t>K'' - Taxa de Ressarcimento de Despesas sobre Custos Diversos (incide sobre os Insumos Codigo DP, MC e LA)</t>
  </si>
  <si>
    <t xml:space="preserve">     K4 = { 1 - [ 1 / ( 1 + K4') ] } x 100</t>
  </si>
  <si>
    <t>FCON-2</t>
  </si>
  <si>
    <t>K'' = (1 + K3) x (1 + K4)</t>
  </si>
  <si>
    <t>DESPESAS FISCAIS (DF)</t>
  </si>
  <si>
    <t>K'3 - Incide sobre o Custo Total (CT) Mão de Obra com encargos (MO x K1), demais Custos (DP e MC), e Custos da Administração Central (K2)</t>
  </si>
  <si>
    <t>K'4 -  Incide sobre o Custo Total (CT) Mão de Obra com encargos (MO x K1), demais Custos (DP e MC), Custos da Administração Central (K2) e Lucro (K3)</t>
  </si>
  <si>
    <t>K3 - Incide sobre o Preço Total (PT) menos as Despesas Fiscais (DF)</t>
  </si>
  <si>
    <t>K4 - Incide sobre o Preço Total (PT)</t>
  </si>
  <si>
    <t>DESPESAS FISCAIS E LUCRO: K3, K4</t>
  </si>
  <si>
    <t>Descrever as Despesas Fiscais (DF) e Remuneração da Empresa (Lucro) na Planilha FCON2</t>
  </si>
  <si>
    <t>A proposta não pode alterar os quantitativos por produto ou total.</t>
  </si>
  <si>
    <t>RA</t>
  </si>
  <si>
    <t>RA01</t>
  </si>
  <si>
    <t>un</t>
  </si>
  <si>
    <t>RA02</t>
  </si>
  <si>
    <t>RA03</t>
  </si>
  <si>
    <t>RA04</t>
  </si>
  <si>
    <t>RA05</t>
  </si>
  <si>
    <t>RA06</t>
  </si>
  <si>
    <t>RA07</t>
  </si>
  <si>
    <t>RA08</t>
  </si>
  <si>
    <t>Apoio de Campo Planialtimétrico</t>
  </si>
  <si>
    <t>Aerotriangulação Digital</t>
  </si>
  <si>
    <t xml:space="preserve">un </t>
  </si>
  <si>
    <t xml:space="preserve">SUBTOTAL - FASE 1 </t>
  </si>
  <si>
    <t>FASE 1
Recobrimento Aerofotogramétrico Digital</t>
  </si>
  <si>
    <t>CF</t>
  </si>
  <si>
    <t>CF01</t>
  </si>
  <si>
    <t>CF02</t>
  </si>
  <si>
    <t>CF03</t>
  </si>
  <si>
    <t>CF04</t>
  </si>
  <si>
    <t>CF05</t>
  </si>
  <si>
    <t>CF06</t>
  </si>
  <si>
    <t xml:space="preserve">UN </t>
  </si>
  <si>
    <t>QDE</t>
  </si>
  <si>
    <t>Km²</t>
  </si>
  <si>
    <t>Banco de Dados Geoespaciais</t>
  </si>
  <si>
    <t xml:space="preserve">SUBTOTAL - FASE 2 </t>
  </si>
  <si>
    <t>Implantação de bases de referência</t>
  </si>
  <si>
    <t>Plantas Gerais/Individuais Finais</t>
  </si>
  <si>
    <t>Processos INCRA</t>
  </si>
  <si>
    <t>Un - unidade de medição do insumo;</t>
  </si>
  <si>
    <t>Recobrimento Aerofotogramétrico</t>
  </si>
  <si>
    <t>PREÇO POR PRODUTO</t>
  </si>
  <si>
    <t>Subtotal 2</t>
  </si>
  <si>
    <t>Subtotal - 1</t>
  </si>
  <si>
    <t>TOTAL FASE 1</t>
  </si>
  <si>
    <t xml:space="preserve">F A S E  1 </t>
  </si>
  <si>
    <t>F A S E  2</t>
  </si>
  <si>
    <t>Subtotal - 2</t>
  </si>
  <si>
    <t>TOTAL FASE 2</t>
  </si>
  <si>
    <r>
      <t xml:space="preserve">CODIGO:
</t>
    </r>
    <r>
      <rPr>
        <b/>
        <sz val="14"/>
        <rFont val="Arial"/>
        <family val="2"/>
      </rPr>
      <t>FCON-1 / FASE 2</t>
    </r>
  </si>
  <si>
    <r>
      <t xml:space="preserve">CODIGO:
</t>
    </r>
    <r>
      <rPr>
        <b/>
        <sz val="14"/>
        <rFont val="Arial"/>
        <family val="2"/>
      </rPr>
      <t>FCON-2 / FASE 1</t>
    </r>
  </si>
  <si>
    <t>Qtd. - Quantidade do Insumo (detalhados na Planilha FCON1, não pode ser alterado)</t>
  </si>
  <si>
    <t>CF07</t>
  </si>
  <si>
    <t>A</t>
  </si>
  <si>
    <t>B</t>
  </si>
  <si>
    <t>(...n)</t>
  </si>
  <si>
    <t>C</t>
  </si>
  <si>
    <t>Perímetros Irrigados / Produto (*)</t>
  </si>
  <si>
    <t xml:space="preserve"> (*)</t>
  </si>
  <si>
    <t>Na fase de pesquisa de prêços de mercado não há necessidade de propor prêços parciais por tarefa, só por superintendencia regional (desconsiderar)</t>
  </si>
  <si>
    <t>PRODUTOS REALIZADOS NAS ÁREAS:</t>
  </si>
  <si>
    <t>PRODUTOS REALIZADOS NAS ÁREAS DE:</t>
  </si>
  <si>
    <t>(*)</t>
  </si>
  <si>
    <t>Para o cadastro incluir desenvolvimento de aplicativo para android para uso em smartfones</t>
  </si>
  <si>
    <t>Elaboração de Plano de Trabalho e Mobilização</t>
  </si>
  <si>
    <t xml:space="preserve">Realização de Recobrimento Aerofotogramétrico </t>
  </si>
  <si>
    <t>Geração de ortofotos e ortomosaicos digitais</t>
  </si>
  <si>
    <t>Elaboração de Relatórios Parciais/ Mensais</t>
  </si>
  <si>
    <t>Elaboração de Relatório de Conclusão da Fase 1</t>
  </si>
  <si>
    <t>Reambulação de campo e levantamento topográfico semicadastral</t>
  </si>
  <si>
    <t>Atualização do cadastro de unidades parcelares e seus ocupantes</t>
  </si>
  <si>
    <t>CF08</t>
  </si>
  <si>
    <t>Elaboração de Relatórios Parciais/Mensais</t>
  </si>
  <si>
    <t>Implantação de Bases de Referência</t>
  </si>
  <si>
    <t>Geração de ortofotos e ortomosaicos Digitais</t>
  </si>
  <si>
    <t xml:space="preserve">Elaboração do Relatório de Conclusão da Fase 1 </t>
  </si>
  <si>
    <t>Restituição/Vetorização de Feições Geográficas</t>
  </si>
  <si>
    <t>Elab. de Plano de Trabalho e Mobilização</t>
  </si>
  <si>
    <t>Elab. De Plano de Trabalho e Mobilização</t>
  </si>
  <si>
    <t>Reambulação de campo e levantamento topográfico</t>
  </si>
  <si>
    <t>Atualização do Cadastro de Unidades Parcelares e Seus Ocupantes</t>
  </si>
  <si>
    <t>Plantas Gerais dos Projetos</t>
  </si>
  <si>
    <t>CF09</t>
  </si>
  <si>
    <t xml:space="preserve">Relatórios Parciais </t>
  </si>
  <si>
    <t>CF10</t>
  </si>
  <si>
    <t xml:space="preserve">Relatórios de Conclusão  </t>
  </si>
  <si>
    <t>Plantas Geraisi dos Projetos</t>
  </si>
  <si>
    <t>FASE 2
ELABORAÇÃO DE CADASTRO FUNDIÁRIO E CERTIFICAÇÃO DE IMÓVEIS NO INCRA</t>
  </si>
  <si>
    <t>CADASTRO FUNDIÁRIO E CERTIFICAÇÃO DE IMÓVEIS NO INCRA</t>
  </si>
  <si>
    <t xml:space="preserve">Elaboração de cadastro fundiário e certificação de imóveis rurais no INCRA, dos Projetos Públicos de Irrigação (PPIs) e outros imóveis  localizados na área de atuação da CODEVASF, no estado de Pernambuco na abrangencia da 3ªSR - Petrolina - PE.
</t>
  </si>
  <si>
    <t xml:space="preserve">Áreas  localizadas na área de atuação da CODEVASF, no estado de Pernambuco na abrangencia da 3ªSR - Petrolina - PE.
</t>
  </si>
  <si>
    <t>Áreas  localizadas na área de atuação da CODEVASF, no estado de Pernambuco na abrangencia da 3ªSR - Petrolina - 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</si>
</sst>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&quot;R$&quot;\ #,##0.00"/>
    <numFmt numFmtId="165" formatCode="&quot;R$ &quot;#,##0_);[Red]&quot;(R$ &quot;#,##0\)"/>
    <numFmt numFmtId="166" formatCode="&quot;R$&quot;#,##0.00"/>
    <numFmt numFmtId="167" formatCode="#,##0.00_ ;\-#,##0.00\ "/>
    <numFmt numFmtId="168" formatCode="#,##0_ ;\-#,##0\ "/>
  </numFmts>
  <fonts count="18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b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sz val="7"/>
      <name val="Times New Roman"/>
      <family val="1"/>
    </font>
    <font>
      <b/>
      <sz val="12"/>
      <name val="Arial"/>
      <family val="2"/>
    </font>
    <font>
      <sz val="8"/>
      <name val="Times New Roman"/>
      <family val="1"/>
    </font>
    <font>
      <sz val="9"/>
      <name val="Arial"/>
      <family val="2"/>
    </font>
    <font>
      <sz val="7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40" fontId="7" fillId="0" borderId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94">
    <xf numFmtId="0" fontId="0" fillId="0" borderId="0" xfId="0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0" fontId="1" fillId="0" borderId="0" xfId="0" applyFont="1" applyAlignment="1">
      <alignment horizontal="center"/>
    </xf>
    <xf numFmtId="49" fontId="6" fillId="4" borderId="1" xfId="2" applyNumberFormat="1" applyFont="1" applyFill="1" applyBorder="1" applyAlignment="1">
      <alignment horizontal="center" vertical="center" wrapText="1"/>
    </xf>
    <xf numFmtId="49" fontId="6" fillId="4" borderId="13" xfId="2" applyNumberFormat="1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/>
    </xf>
    <xf numFmtId="49" fontId="6" fillId="3" borderId="8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Border="1" applyAlignment="1">
      <alignment horizontal="center" vertical="center"/>
    </xf>
    <xf numFmtId="49" fontId="1" fillId="0" borderId="1" xfId="2" applyNumberFormat="1" applyFont="1" applyBorder="1" applyAlignment="1">
      <alignment horizontal="left" vertical="center"/>
    </xf>
    <xf numFmtId="49" fontId="1" fillId="0" borderId="14" xfId="2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2" applyFont="1" applyBorder="1" applyAlignment="1">
      <alignment horizontal="center" vertical="center"/>
    </xf>
    <xf numFmtId="0" fontId="1" fillId="0" borderId="0" xfId="2" applyNumberFormat="1" applyFont="1" applyBorder="1" applyAlignment="1">
      <alignment horizontal="center" vertical="center"/>
    </xf>
    <xf numFmtId="49" fontId="6" fillId="3" borderId="12" xfId="2" applyNumberFormat="1" applyFont="1" applyFill="1" applyBorder="1" applyAlignment="1">
      <alignment vertical="center" wrapText="1"/>
    </xf>
    <xf numFmtId="0" fontId="1" fillId="3" borderId="11" xfId="2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1" fillId="0" borderId="0" xfId="2" applyNumberFormat="1" applyFont="1" applyBorder="1" applyAlignment="1">
      <alignment horizontal="center" vertical="center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4" fontId="1" fillId="0" borderId="0" xfId="0" applyNumberFormat="1" applyFont="1"/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1" fillId="0" borderId="7" xfId="2" applyFont="1" applyBorder="1" applyAlignment="1">
      <alignment vertical="center"/>
    </xf>
    <xf numFmtId="0" fontId="1" fillId="0" borderId="5" xfId="2" applyFont="1" applyBorder="1" applyAlignment="1">
      <alignment vertical="center"/>
    </xf>
    <xf numFmtId="0" fontId="1" fillId="0" borderId="6" xfId="2" applyFont="1" applyBorder="1" applyAlignment="1">
      <alignment vertical="center"/>
    </xf>
    <xf numFmtId="0" fontId="1" fillId="0" borderId="5" xfId="2" applyFont="1" applyBorder="1" applyAlignment="1">
      <alignment horizontal="center" vertical="center"/>
    </xf>
    <xf numFmtId="0" fontId="4" fillId="0" borderId="10" xfId="2" applyFont="1" applyBorder="1" applyAlignment="1">
      <alignment horizontal="left" vertical="top"/>
    </xf>
    <xf numFmtId="0" fontId="4" fillId="0" borderId="9" xfId="2" applyFont="1" applyBorder="1" applyAlignment="1">
      <alignment horizontal="left" vertical="top"/>
    </xf>
    <xf numFmtId="0" fontId="4" fillId="0" borderId="11" xfId="2" applyFont="1" applyBorder="1" applyAlignment="1">
      <alignment horizontal="left" vertical="top"/>
    </xf>
    <xf numFmtId="0" fontId="4" fillId="0" borderId="7" xfId="2" applyFont="1" applyBorder="1" applyAlignment="1">
      <alignment horizontal="left" vertical="top"/>
    </xf>
    <xf numFmtId="0" fontId="4" fillId="0" borderId="5" xfId="2" applyFont="1" applyBorder="1" applyAlignment="1">
      <alignment horizontal="left" vertical="top"/>
    </xf>
    <xf numFmtId="0" fontId="4" fillId="0" borderId="6" xfId="2" applyFont="1" applyBorder="1" applyAlignment="1">
      <alignment horizontal="left" vertical="top"/>
    </xf>
    <xf numFmtId="0" fontId="4" fillId="0" borderId="5" xfId="2" applyFont="1" applyBorder="1" applyAlignment="1">
      <alignment horizontal="center" vertical="top"/>
    </xf>
    <xf numFmtId="0" fontId="6" fillId="0" borderId="0" xfId="2" applyFont="1" applyBorder="1" applyAlignment="1">
      <alignment vertical="center"/>
    </xf>
    <xf numFmtId="4" fontId="6" fillId="0" borderId="22" xfId="2" applyNumberFormat="1" applyFont="1" applyBorder="1" applyAlignment="1">
      <alignment horizontal="right" vertical="center"/>
    </xf>
    <xf numFmtId="0" fontId="6" fillId="0" borderId="22" xfId="0" applyNumberFormat="1" applyFont="1" applyBorder="1" applyAlignment="1">
      <alignment horizontal="center" vertical="center"/>
    </xf>
    <xf numFmtId="0" fontId="1" fillId="0" borderId="0" xfId="2" applyFont="1" applyBorder="1" applyAlignment="1">
      <alignment vertical="center"/>
    </xf>
    <xf numFmtId="4" fontId="1" fillId="0" borderId="26" xfId="2" applyNumberFormat="1" applyFont="1" applyBorder="1" applyAlignment="1">
      <alignment horizontal="center" vertical="center"/>
    </xf>
    <xf numFmtId="0" fontId="9" fillId="0" borderId="28" xfId="0" applyNumberFormat="1" applyFont="1" applyBorder="1" applyAlignment="1">
      <alignment horizontal="center" vertical="center" wrapText="1"/>
    </xf>
    <xf numFmtId="4" fontId="6" fillId="0" borderId="0" xfId="2" applyNumberFormat="1" applyFont="1" applyBorder="1" applyAlignment="1">
      <alignment vertical="center"/>
    </xf>
    <xf numFmtId="4" fontId="6" fillId="0" borderId="26" xfId="2" applyNumberFormat="1" applyFont="1" applyBorder="1" applyAlignment="1">
      <alignment horizontal="center" vertical="center"/>
    </xf>
    <xf numFmtId="0" fontId="6" fillId="0" borderId="28" xfId="0" applyNumberFormat="1" applyFont="1" applyBorder="1" applyAlignment="1">
      <alignment horizontal="center" vertical="center" wrapText="1"/>
    </xf>
    <xf numFmtId="4" fontId="1" fillId="0" borderId="0" xfId="2" applyNumberFormat="1" applyFont="1" applyBorder="1" applyAlignment="1">
      <alignment vertical="center"/>
    </xf>
    <xf numFmtId="0" fontId="1" fillId="0" borderId="28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top"/>
    </xf>
    <xf numFmtId="0" fontId="1" fillId="0" borderId="37" xfId="2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/>
    </xf>
    <xf numFmtId="0" fontId="1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top"/>
    </xf>
    <xf numFmtId="0" fontId="1" fillId="0" borderId="6" xfId="2" applyFont="1" applyBorder="1" applyAlignment="1">
      <alignment vertical="top"/>
    </xf>
    <xf numFmtId="49" fontId="6" fillId="3" borderId="8" xfId="2" applyNumberFormat="1" applyFont="1" applyFill="1" applyBorder="1" applyAlignment="1">
      <alignment horizontal="left" vertical="center" wrapText="1"/>
    </xf>
    <xf numFmtId="43" fontId="6" fillId="3" borderId="1" xfId="4" applyFont="1" applyFill="1" applyBorder="1" applyAlignment="1">
      <alignment horizontal="center" vertical="center"/>
    </xf>
    <xf numFmtId="0" fontId="1" fillId="0" borderId="1" xfId="2" applyNumberFormat="1" applyFont="1" applyBorder="1" applyAlignment="1">
      <alignment horizontal="left" vertical="center"/>
    </xf>
    <xf numFmtId="0" fontId="1" fillId="0" borderId="1" xfId="2" applyNumberFormat="1" applyFont="1" applyBorder="1" applyAlignment="1">
      <alignment vertical="center"/>
    </xf>
    <xf numFmtId="49" fontId="6" fillId="3" borderId="1" xfId="2" applyNumberFormat="1" applyFont="1" applyFill="1" applyBorder="1" applyAlignment="1">
      <alignment horizontal="left" vertical="center" wrapText="1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46" xfId="2" applyFont="1" applyBorder="1" applyAlignment="1">
      <alignment vertical="center"/>
    </xf>
    <xf numFmtId="0" fontId="1" fillId="0" borderId="47" xfId="2" applyFont="1" applyBorder="1" applyAlignment="1">
      <alignment vertical="center" wrapText="1"/>
    </xf>
    <xf numFmtId="49" fontId="6" fillId="3" borderId="51" xfId="2" applyNumberFormat="1" applyFont="1" applyFill="1" applyBorder="1" applyAlignment="1">
      <alignment horizontal="center" vertical="center" wrapText="1"/>
    </xf>
    <xf numFmtId="0" fontId="1" fillId="0" borderId="51" xfId="2" applyNumberFormat="1" applyFont="1" applyBorder="1" applyAlignment="1">
      <alignment horizontal="center" vertical="center"/>
    </xf>
    <xf numFmtId="0" fontId="1" fillId="0" borderId="42" xfId="2" applyFont="1" applyBorder="1" applyAlignment="1">
      <alignment vertical="top"/>
    </xf>
    <xf numFmtId="0" fontId="6" fillId="0" borderId="45" xfId="2" applyFont="1" applyBorder="1" applyAlignment="1">
      <alignment horizontal="left" vertical="center"/>
    </xf>
    <xf numFmtId="43" fontId="1" fillId="0" borderId="0" xfId="4" applyFont="1"/>
    <xf numFmtId="43" fontId="1" fillId="0" borderId="0" xfId="0" applyNumberFormat="1" applyFont="1"/>
    <xf numFmtId="4" fontId="1" fillId="0" borderId="0" xfId="0" applyNumberFormat="1" applyFont="1" applyAlignment="1">
      <alignment horizontal="left"/>
    </xf>
    <xf numFmtId="43" fontId="1" fillId="0" borderId="0" xfId="4" applyFont="1" applyAlignment="1">
      <alignment vertical="center"/>
    </xf>
    <xf numFmtId="0" fontId="1" fillId="0" borderId="53" xfId="2" applyNumberFormat="1" applyFont="1" applyBorder="1" applyAlignment="1">
      <alignment horizontal="center" vertical="center"/>
    </xf>
    <xf numFmtId="4" fontId="6" fillId="3" borderId="52" xfId="0" applyNumberFormat="1" applyFont="1" applyFill="1" applyBorder="1" applyAlignment="1">
      <alignment horizontal="right" vertical="center"/>
    </xf>
    <xf numFmtId="0" fontId="1" fillId="5" borderId="51" xfId="2" applyNumberFormat="1" applyFont="1" applyFill="1" applyBorder="1" applyAlignment="1">
      <alignment horizontal="center" vertical="center"/>
    </xf>
    <xf numFmtId="49" fontId="1" fillId="5" borderId="1" xfId="2" applyNumberFormat="1" applyFont="1" applyFill="1" applyBorder="1" applyAlignment="1">
      <alignment horizontal="left" vertical="center"/>
    </xf>
    <xf numFmtId="49" fontId="1" fillId="5" borderId="14" xfId="2" applyNumberFormat="1" applyFont="1" applyFill="1" applyBorder="1" applyAlignment="1">
      <alignment horizontal="center" vertical="center"/>
    </xf>
    <xf numFmtId="0" fontId="1" fillId="5" borderId="1" xfId="2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vertical="center"/>
    </xf>
    <xf numFmtId="4" fontId="6" fillId="3" borderId="2" xfId="0" applyNumberFormat="1" applyFont="1" applyFill="1" applyBorder="1" applyAlignment="1">
      <alignment vertical="center"/>
    </xf>
    <xf numFmtId="0" fontId="6" fillId="0" borderId="23" xfId="2" applyFont="1" applyBorder="1" applyAlignment="1">
      <alignment vertical="center"/>
    </xf>
    <xf numFmtId="0" fontId="6" fillId="0" borderId="22" xfId="2" applyFont="1" applyBorder="1" applyAlignment="1">
      <alignment vertical="center"/>
    </xf>
    <xf numFmtId="0" fontId="6" fillId="0" borderId="25" xfId="2" applyFont="1" applyBorder="1" applyAlignment="1">
      <alignment vertical="center"/>
    </xf>
    <xf numFmtId="10" fontId="6" fillId="5" borderId="26" xfId="0" applyNumberFormat="1" applyFont="1" applyFill="1" applyBorder="1" applyAlignment="1">
      <alignment horizontal="center" vertical="center"/>
    </xf>
    <xf numFmtId="10" fontId="11" fillId="5" borderId="26" xfId="2" applyNumberFormat="1" applyFont="1" applyFill="1" applyBorder="1" applyAlignment="1">
      <alignment horizontal="center" vertical="center"/>
    </xf>
    <xf numFmtId="10" fontId="1" fillId="5" borderId="26" xfId="3" applyNumberFormat="1" applyFont="1" applyFill="1" applyBorder="1" applyAlignment="1" applyProtection="1">
      <alignment horizontal="center" vertical="center"/>
    </xf>
    <xf numFmtId="10" fontId="12" fillId="5" borderId="26" xfId="2" applyNumberFormat="1" applyFont="1" applyFill="1" applyBorder="1" applyAlignment="1">
      <alignment horizontal="center" vertical="center"/>
    </xf>
    <xf numFmtId="10" fontId="6" fillId="5" borderId="26" xfId="3" applyNumberFormat="1" applyFont="1" applyFill="1" applyBorder="1" applyAlignment="1" applyProtection="1">
      <alignment horizontal="center" vertical="center"/>
    </xf>
    <xf numFmtId="10" fontId="11" fillId="5" borderId="26" xfId="3" applyNumberFormat="1" applyFont="1" applyFill="1" applyBorder="1" applyAlignment="1" applyProtection="1">
      <alignment horizontal="center" vertical="center"/>
    </xf>
    <xf numFmtId="0" fontId="1" fillId="2" borderId="59" xfId="0" applyFont="1" applyFill="1" applyBorder="1" applyAlignment="1">
      <alignment horizontal="left" vertical="top"/>
    </xf>
    <xf numFmtId="0" fontId="3" fillId="2" borderId="47" xfId="1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center"/>
    </xf>
    <xf numFmtId="0" fontId="1" fillId="0" borderId="47" xfId="2" applyFont="1" applyBorder="1" applyAlignment="1">
      <alignment horizontal="left" vertical="center" wrapText="1"/>
    </xf>
    <xf numFmtId="49" fontId="6" fillId="4" borderId="51" xfId="2" applyNumberFormat="1" applyFont="1" applyFill="1" applyBorder="1" applyAlignment="1">
      <alignment horizontal="center" vertical="center" wrapText="1"/>
    </xf>
    <xf numFmtId="0" fontId="6" fillId="4" borderId="52" xfId="2" applyFont="1" applyFill="1" applyBorder="1" applyAlignment="1">
      <alignment horizontal="center" vertical="center"/>
    </xf>
    <xf numFmtId="4" fontId="6" fillId="3" borderId="49" xfId="2" applyNumberFormat="1" applyFont="1" applyFill="1" applyBorder="1" applyAlignment="1">
      <alignment horizontal="center" vertical="center"/>
    </xf>
    <xf numFmtId="0" fontId="6" fillId="4" borderId="46" xfId="2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top"/>
    </xf>
    <xf numFmtId="0" fontId="1" fillId="0" borderId="47" xfId="2" applyFont="1" applyBorder="1" applyAlignment="1">
      <alignment horizontal="center" vertical="top"/>
    </xf>
    <xf numFmtId="0" fontId="1" fillId="6" borderId="0" xfId="0" applyFont="1" applyFill="1" applyBorder="1" applyAlignment="1">
      <alignment horizontal="left" vertical="top"/>
    </xf>
    <xf numFmtId="0" fontId="3" fillId="6" borderId="0" xfId="1" applyFont="1" applyFill="1" applyBorder="1" applyAlignment="1">
      <alignment horizontal="center" vertical="center"/>
    </xf>
    <xf numFmtId="0" fontId="1" fillId="5" borderId="0" xfId="2" applyFont="1" applyFill="1" applyBorder="1" applyAlignment="1">
      <alignment vertical="center"/>
    </xf>
    <xf numFmtId="0" fontId="1" fillId="5" borderId="0" xfId="2" applyFont="1" applyFill="1" applyBorder="1" applyAlignment="1">
      <alignment vertical="top"/>
    </xf>
    <xf numFmtId="0" fontId="1" fillId="5" borderId="0" xfId="2" applyFont="1" applyFill="1" applyBorder="1" applyAlignment="1">
      <alignment horizontal="left" vertical="center"/>
    </xf>
    <xf numFmtId="0" fontId="1" fillId="5" borderId="0" xfId="2" applyFont="1" applyFill="1" applyBorder="1" applyAlignment="1">
      <alignment horizontal="left" vertical="center" wrapText="1"/>
    </xf>
    <xf numFmtId="0" fontId="6" fillId="5" borderId="0" xfId="2" applyFont="1" applyFill="1" applyBorder="1" applyAlignment="1">
      <alignment horizontal="center" vertical="center"/>
    </xf>
    <xf numFmtId="4" fontId="6" fillId="5" borderId="0" xfId="2" applyNumberFormat="1" applyFont="1" applyFill="1" applyBorder="1" applyAlignment="1">
      <alignment horizontal="center" vertical="center"/>
    </xf>
    <xf numFmtId="4" fontId="1" fillId="5" borderId="0" xfId="2" applyNumberFormat="1" applyFont="1" applyFill="1" applyBorder="1" applyAlignment="1">
      <alignment horizontal="center" vertical="center"/>
    </xf>
    <xf numFmtId="43" fontId="6" fillId="5" borderId="0" xfId="4" applyFont="1" applyFill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right" vertical="center"/>
    </xf>
    <xf numFmtId="0" fontId="1" fillId="5" borderId="0" xfId="2" applyFont="1" applyFill="1" applyBorder="1" applyAlignment="1">
      <alignment horizontal="left" vertical="top"/>
    </xf>
    <xf numFmtId="166" fontId="1" fillId="5" borderId="0" xfId="2" applyNumberFormat="1" applyFont="1" applyFill="1" applyBorder="1" applyAlignment="1">
      <alignment horizontal="center" vertical="top"/>
    </xf>
    <xf numFmtId="167" fontId="1" fillId="0" borderId="1" xfId="4" applyNumberFormat="1" applyFont="1" applyBorder="1" applyAlignment="1">
      <alignment horizontal="center" vertical="center"/>
    </xf>
    <xf numFmtId="167" fontId="1" fillId="0" borderId="1" xfId="4" applyNumberFormat="1" applyFont="1" applyBorder="1" applyAlignment="1">
      <alignment horizontal="right" vertical="center"/>
    </xf>
    <xf numFmtId="167" fontId="1" fillId="0" borderId="52" xfId="4" applyNumberFormat="1" applyFont="1" applyBorder="1" applyAlignment="1">
      <alignment horizontal="center" vertical="center"/>
    </xf>
    <xf numFmtId="167" fontId="1" fillId="0" borderId="14" xfId="4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vertical="center"/>
    </xf>
    <xf numFmtId="167" fontId="1" fillId="0" borderId="14" xfId="4" applyNumberFormat="1" applyFont="1" applyBorder="1" applyAlignment="1">
      <alignment horizontal="right" vertical="center"/>
    </xf>
    <xf numFmtId="4" fontId="1" fillId="0" borderId="52" xfId="2" applyNumberFormat="1" applyFont="1" applyBorder="1" applyAlignment="1">
      <alignment horizontal="right" vertical="center"/>
    </xf>
    <xf numFmtId="4" fontId="6" fillId="0" borderId="49" xfId="2" applyNumberFormat="1" applyFont="1" applyBorder="1" applyAlignment="1">
      <alignment horizontal="right" vertical="center"/>
    </xf>
    <xf numFmtId="4" fontId="6" fillId="0" borderId="52" xfId="2" applyNumberFormat="1" applyFont="1" applyBorder="1" applyAlignment="1">
      <alignment horizontal="right" vertical="center"/>
    </xf>
    <xf numFmtId="0" fontId="1" fillId="0" borderId="60" xfId="2" applyFont="1" applyBorder="1" applyAlignment="1">
      <alignment horizontal="left" vertical="top"/>
    </xf>
    <xf numFmtId="168" fontId="1" fillId="0" borderId="1" xfId="4" applyNumberFormat="1" applyFont="1" applyBorder="1" applyAlignment="1">
      <alignment horizontal="right" vertical="center"/>
    </xf>
    <xf numFmtId="168" fontId="1" fillId="0" borderId="14" xfId="4" applyNumberFormat="1" applyFont="1" applyBorder="1" applyAlignment="1">
      <alignment horizontal="right"/>
    </xf>
    <xf numFmtId="0" fontId="1" fillId="0" borderId="0" xfId="2" applyFont="1" applyBorder="1" applyAlignment="1">
      <alignment horizontal="left" vertical="top"/>
    </xf>
    <xf numFmtId="0" fontId="1" fillId="0" borderId="0" xfId="2" applyFont="1" applyBorder="1" applyAlignment="1">
      <alignment horizontal="center" vertical="top"/>
    </xf>
    <xf numFmtId="0" fontId="1" fillId="0" borderId="6" xfId="2" applyFont="1" applyBorder="1" applyAlignment="1">
      <alignment horizontal="center" vertical="top"/>
    </xf>
    <xf numFmtId="167" fontId="6" fillId="5" borderId="8" xfId="4" applyNumberFormat="1" applyFont="1" applyFill="1" applyBorder="1" applyAlignment="1">
      <alignment horizontal="right" vertical="center"/>
    </xf>
    <xf numFmtId="167" fontId="6" fillId="5" borderId="12" xfId="4" applyNumberFormat="1" applyFont="1" applyFill="1" applyBorder="1" applyAlignment="1">
      <alignment horizontal="right" vertical="center"/>
    </xf>
    <xf numFmtId="167" fontId="6" fillId="5" borderId="49" xfId="4" applyNumberFormat="1" applyFont="1" applyFill="1" applyBorder="1" applyAlignment="1">
      <alignment horizontal="right" vertical="center"/>
    </xf>
    <xf numFmtId="0" fontId="1" fillId="0" borderId="2" xfId="2" applyNumberFormat="1" applyFont="1" applyBorder="1" applyAlignment="1">
      <alignment vertical="center"/>
    </xf>
    <xf numFmtId="9" fontId="1" fillId="0" borderId="51" xfId="5" applyFont="1" applyBorder="1" applyAlignment="1">
      <alignment horizontal="center" vertical="center"/>
    </xf>
    <xf numFmtId="0" fontId="6" fillId="0" borderId="53" xfId="2" applyNumberFormat="1" applyFont="1" applyBorder="1" applyAlignment="1">
      <alignment horizontal="center" vertical="center"/>
    </xf>
    <xf numFmtId="0" fontId="1" fillId="0" borderId="12" xfId="2" applyNumberFormat="1" applyFont="1" applyBorder="1" applyAlignment="1">
      <alignment horizontal="center" vertical="center"/>
    </xf>
    <xf numFmtId="0" fontId="15" fillId="0" borderId="41" xfId="2" applyFont="1" applyBorder="1" applyAlignment="1">
      <alignment horizontal="left" vertical="center" wrapText="1"/>
    </xf>
    <xf numFmtId="0" fontId="15" fillId="0" borderId="6" xfId="2" applyFont="1" applyBorder="1" applyAlignment="1">
      <alignment horizontal="left" vertical="center" wrapText="1"/>
    </xf>
    <xf numFmtId="0" fontId="15" fillId="0" borderId="7" xfId="2" applyFont="1" applyBorder="1" applyAlignment="1">
      <alignment horizontal="left" vertical="center" wrapText="1"/>
    </xf>
    <xf numFmtId="0" fontId="15" fillId="0" borderId="5" xfId="2" applyFont="1" applyBorder="1" applyAlignment="1">
      <alignment horizontal="left" vertical="top" wrapText="1"/>
    </xf>
    <xf numFmtId="0" fontId="15" fillId="0" borderId="7" xfId="2" applyFont="1" applyBorder="1" applyAlignment="1">
      <alignment horizontal="left" vertical="top" wrapText="1"/>
    </xf>
    <xf numFmtId="0" fontId="3" fillId="2" borderId="38" xfId="2" applyFont="1" applyFill="1" applyBorder="1" applyAlignment="1">
      <alignment horizontal="center" vertical="center"/>
    </xf>
    <xf numFmtId="0" fontId="3" fillId="2" borderId="39" xfId="2" applyFont="1" applyFill="1" applyBorder="1" applyAlignment="1">
      <alignment horizontal="center" vertical="center"/>
    </xf>
    <xf numFmtId="0" fontId="3" fillId="2" borderId="41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1" fillId="0" borderId="43" xfId="2" applyFont="1" applyBorder="1" applyAlignment="1">
      <alignment vertical="center"/>
    </xf>
    <xf numFmtId="0" fontId="1" fillId="0" borderId="11" xfId="2" applyFont="1" applyBorder="1" applyAlignment="1">
      <alignment vertical="center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6" xfId="2" applyFont="1" applyBorder="1" applyAlignment="1">
      <alignment vertical="top"/>
    </xf>
    <xf numFmtId="0" fontId="1" fillId="0" borderId="42" xfId="2" applyFont="1" applyBorder="1" applyAlignment="1">
      <alignment vertical="top"/>
    </xf>
    <xf numFmtId="0" fontId="1" fillId="0" borderId="45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9" xfId="2" applyFont="1" applyBorder="1" applyAlignment="1">
      <alignment horizontal="left" vertical="center"/>
    </xf>
    <xf numFmtId="0" fontId="1" fillId="0" borderId="11" xfId="2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0" fontId="1" fillId="0" borderId="45" xfId="2" applyFont="1" applyBorder="1" applyAlignment="1">
      <alignment horizontal="center" vertical="top"/>
    </xf>
    <xf numFmtId="0" fontId="1" fillId="0" borderId="0" xfId="2" applyFont="1" applyBorder="1" applyAlignment="1">
      <alignment horizontal="center" vertical="top"/>
    </xf>
    <xf numFmtId="0" fontId="1" fillId="0" borderId="3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center" wrapText="1"/>
    </xf>
    <xf numFmtId="0" fontId="1" fillId="0" borderId="3" xfId="2" applyFont="1" applyBorder="1" applyAlignment="1">
      <alignment horizontal="left" vertical="center"/>
    </xf>
    <xf numFmtId="0" fontId="1" fillId="0" borderId="4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top"/>
    </xf>
    <xf numFmtId="0" fontId="1" fillId="0" borderId="6" xfId="2" applyFont="1" applyBorder="1" applyAlignment="1">
      <alignment horizontal="left" vertical="top"/>
    </xf>
    <xf numFmtId="0" fontId="1" fillId="0" borderId="7" xfId="2" applyFont="1" applyBorder="1" applyAlignment="1">
      <alignment horizontal="left" vertical="top"/>
    </xf>
    <xf numFmtId="49" fontId="6" fillId="3" borderId="51" xfId="2" applyNumberFormat="1" applyFont="1" applyFill="1" applyBorder="1" applyAlignment="1">
      <alignment horizontal="left" vertical="center"/>
    </xf>
    <xf numFmtId="49" fontId="6" fillId="3" borderId="1" xfId="2" applyNumberFormat="1" applyFont="1" applyFill="1" applyBorder="1" applyAlignment="1">
      <alignment horizontal="left" vertical="center"/>
    </xf>
    <xf numFmtId="164" fontId="5" fillId="3" borderId="1" xfId="0" applyNumberFormat="1" applyFont="1" applyFill="1" applyBorder="1" applyAlignment="1">
      <alignment horizontal="right" vertical="center"/>
    </xf>
    <xf numFmtId="164" fontId="5" fillId="3" borderId="52" xfId="0" applyNumberFormat="1" applyFont="1" applyFill="1" applyBorder="1" applyAlignment="1">
      <alignment horizontal="right" vertical="center"/>
    </xf>
    <xf numFmtId="0" fontId="1" fillId="0" borderId="9" xfId="2" applyFont="1" applyBorder="1" applyAlignment="1">
      <alignment horizontal="left" vertical="top"/>
    </xf>
    <xf numFmtId="0" fontId="1" fillId="0" borderId="11" xfId="2" applyFont="1" applyBorder="1" applyAlignment="1">
      <alignment horizontal="left" vertical="top"/>
    </xf>
    <xf numFmtId="0" fontId="1" fillId="0" borderId="10" xfId="2" applyFont="1" applyBorder="1" applyAlignment="1">
      <alignment horizontal="left" vertical="top"/>
    </xf>
    <xf numFmtId="0" fontId="1" fillId="0" borderId="43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41" xfId="2" applyFont="1" applyBorder="1" applyAlignment="1">
      <alignment horizontal="center" vertical="top"/>
    </xf>
    <xf numFmtId="0" fontId="1" fillId="0" borderId="6" xfId="2" applyFont="1" applyBorder="1" applyAlignment="1">
      <alignment horizontal="center" vertical="top"/>
    </xf>
    <xf numFmtId="0" fontId="1" fillId="0" borderId="45" xfId="2" applyFont="1" applyBorder="1" applyAlignment="1">
      <alignment horizontal="left" vertical="top"/>
    </xf>
    <xf numFmtId="0" fontId="1" fillId="0" borderId="43" xfId="2" applyFont="1" applyBorder="1" applyAlignment="1">
      <alignment horizontal="left" vertical="center"/>
    </xf>
    <xf numFmtId="0" fontId="1" fillId="2" borderId="39" xfId="0" applyFont="1" applyFill="1" applyBorder="1" applyAlignment="1">
      <alignment horizontal="left" vertical="center" wrapText="1"/>
    </xf>
    <xf numFmtId="0" fontId="1" fillId="2" borderId="4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 wrapText="1"/>
    </xf>
    <xf numFmtId="0" fontId="1" fillId="0" borderId="10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center" wrapText="1"/>
    </xf>
    <xf numFmtId="0" fontId="1" fillId="0" borderId="6" xfId="2" applyFont="1" applyBorder="1" applyAlignment="1">
      <alignment horizontal="left" vertical="center" wrapText="1"/>
    </xf>
    <xf numFmtId="0" fontId="1" fillId="0" borderId="7" xfId="2" applyFont="1" applyBorder="1" applyAlignment="1">
      <alignment horizontal="left" vertical="center" wrapText="1"/>
    </xf>
    <xf numFmtId="0" fontId="4" fillId="0" borderId="41" xfId="2" applyFont="1" applyBorder="1" applyAlignment="1">
      <alignment horizontal="left" vertical="center" wrapText="1"/>
    </xf>
    <xf numFmtId="0" fontId="13" fillId="0" borderId="7" xfId="2" applyFont="1" applyBorder="1" applyAlignment="1">
      <alignment horizontal="left" vertical="center" wrapText="1"/>
    </xf>
    <xf numFmtId="0" fontId="1" fillId="0" borderId="7" xfId="2" applyFont="1" applyBorder="1" applyAlignment="1">
      <alignment horizontal="center" vertical="top"/>
    </xf>
    <xf numFmtId="0" fontId="1" fillId="0" borderId="5" xfId="2" applyFont="1" applyBorder="1" applyAlignment="1">
      <alignment vertical="top"/>
    </xf>
    <xf numFmtId="0" fontId="6" fillId="3" borderId="13" xfId="2" applyFont="1" applyFill="1" applyBorder="1" applyAlignment="1">
      <alignment horizontal="center" vertical="center"/>
    </xf>
    <xf numFmtId="0" fontId="6" fillId="3" borderId="14" xfId="2" applyFont="1" applyFill="1" applyBorder="1" applyAlignment="1">
      <alignment horizontal="center" vertical="center"/>
    </xf>
    <xf numFmtId="0" fontId="6" fillId="3" borderId="46" xfId="2" applyFont="1" applyFill="1" applyBorder="1" applyAlignment="1">
      <alignment horizontal="center" vertical="center"/>
    </xf>
    <xf numFmtId="0" fontId="6" fillId="3" borderId="47" xfId="2" applyFont="1" applyFill="1" applyBorder="1" applyAlignment="1">
      <alignment horizontal="center" vertical="center"/>
    </xf>
    <xf numFmtId="49" fontId="5" fillId="3" borderId="53" xfId="2" applyNumberFormat="1" applyFont="1" applyFill="1" applyBorder="1" applyAlignment="1">
      <alignment horizontal="left" vertical="center"/>
    </xf>
    <xf numFmtId="49" fontId="5" fillId="3" borderId="12" xfId="2" applyNumberFormat="1" applyFont="1" applyFill="1" applyBorder="1" applyAlignment="1">
      <alignment horizontal="left" vertical="center"/>
    </xf>
    <xf numFmtId="49" fontId="6" fillId="3" borderId="53" xfId="2" applyNumberFormat="1" applyFont="1" applyFill="1" applyBorder="1" applyAlignment="1">
      <alignment horizontal="left" vertical="center"/>
    </xf>
    <xf numFmtId="49" fontId="6" fillId="3" borderId="12" xfId="2" applyNumberFormat="1" applyFont="1" applyFill="1" applyBorder="1" applyAlignment="1">
      <alignment horizontal="left" vertical="center"/>
    </xf>
    <xf numFmtId="49" fontId="6" fillId="3" borderId="2" xfId="2" applyNumberFormat="1" applyFont="1" applyFill="1" applyBorder="1" applyAlignment="1">
      <alignment horizontal="left" vertical="center"/>
    </xf>
    <xf numFmtId="4" fontId="6" fillId="5" borderId="8" xfId="0" applyNumberFormat="1" applyFont="1" applyFill="1" applyBorder="1" applyAlignment="1">
      <alignment horizontal="right" vertical="center"/>
    </xf>
    <xf numFmtId="4" fontId="6" fillId="5" borderId="12" xfId="0" applyNumberFormat="1" applyFont="1" applyFill="1" applyBorder="1" applyAlignment="1">
      <alignment horizontal="right" vertical="center"/>
    </xf>
    <xf numFmtId="4" fontId="6" fillId="5" borderId="49" xfId="0" applyNumberFormat="1" applyFont="1" applyFill="1" applyBorder="1" applyAlignment="1">
      <alignment horizontal="right" vertical="center"/>
    </xf>
    <xf numFmtId="0" fontId="6" fillId="3" borderId="53" xfId="2" applyNumberFormat="1" applyFont="1" applyFill="1" applyBorder="1" applyAlignment="1">
      <alignment horizontal="left" vertical="center"/>
    </xf>
    <xf numFmtId="0" fontId="6" fillId="3" borderId="12" xfId="2" applyNumberFormat="1" applyFont="1" applyFill="1" applyBorder="1" applyAlignment="1">
      <alignment horizontal="left" vertical="center"/>
    </xf>
    <xf numFmtId="0" fontId="6" fillId="3" borderId="49" xfId="2" applyNumberFormat="1" applyFont="1" applyFill="1" applyBorder="1" applyAlignment="1">
      <alignment horizontal="left" vertical="center"/>
    </xf>
    <xf numFmtId="4" fontId="6" fillId="3" borderId="8" xfId="0" applyNumberFormat="1" applyFont="1" applyFill="1" applyBorder="1" applyAlignment="1">
      <alignment horizontal="right" vertical="center"/>
    </xf>
    <xf numFmtId="4" fontId="6" fillId="3" borderId="49" xfId="0" applyNumberFormat="1" applyFont="1" applyFill="1" applyBorder="1" applyAlignment="1">
      <alignment horizontal="right" vertical="center"/>
    </xf>
    <xf numFmtId="0" fontId="6" fillId="3" borderId="13" xfId="2" applyNumberFormat="1" applyFont="1" applyFill="1" applyBorder="1" applyAlignment="1">
      <alignment horizontal="center" vertical="center" wrapText="1"/>
    </xf>
    <xf numFmtId="0" fontId="6" fillId="3" borderId="15" xfId="2" applyNumberFormat="1" applyFont="1" applyFill="1" applyBorder="1" applyAlignment="1">
      <alignment horizontal="center" vertical="center" wrapText="1"/>
    </xf>
    <xf numFmtId="0" fontId="6" fillId="3" borderId="14" xfId="2" applyNumberFormat="1" applyFont="1" applyFill="1" applyBorder="1" applyAlignment="1">
      <alignment horizontal="center" vertical="center" wrapText="1"/>
    </xf>
    <xf numFmtId="49" fontId="6" fillId="3" borderId="13" xfId="2" applyNumberFormat="1" applyFont="1" applyFill="1" applyBorder="1" applyAlignment="1">
      <alignment horizontal="center" vertical="center" wrapText="1"/>
    </xf>
    <xf numFmtId="49" fontId="6" fillId="3" borderId="14" xfId="2" applyNumberFormat="1" applyFont="1" applyFill="1" applyBorder="1" applyAlignment="1">
      <alignment horizontal="center" vertical="center" wrapText="1"/>
    </xf>
    <xf numFmtId="0" fontId="14" fillId="3" borderId="53" xfId="2" applyFont="1" applyFill="1" applyBorder="1" applyAlignment="1">
      <alignment horizontal="center" vertical="center" wrapText="1"/>
    </xf>
    <xf numFmtId="0" fontId="14" fillId="3" borderId="12" xfId="2" applyFont="1" applyFill="1" applyBorder="1" applyAlignment="1">
      <alignment horizontal="center" vertical="center" wrapText="1"/>
    </xf>
    <xf numFmtId="0" fontId="14" fillId="3" borderId="49" xfId="2" applyFont="1" applyFill="1" applyBorder="1" applyAlignment="1">
      <alignment horizontal="center" vertical="center" wrapText="1"/>
    </xf>
    <xf numFmtId="0" fontId="1" fillId="3" borderId="12" xfId="2" applyNumberFormat="1" applyFont="1" applyFill="1" applyBorder="1" applyAlignment="1">
      <alignment horizontal="center" vertical="center"/>
    </xf>
    <xf numFmtId="0" fontId="1" fillId="3" borderId="2" xfId="2" applyNumberFormat="1" applyFont="1" applyFill="1" applyBorder="1" applyAlignment="1">
      <alignment horizontal="center" vertical="center"/>
    </xf>
    <xf numFmtId="0" fontId="1" fillId="0" borderId="44" xfId="2" applyFont="1" applyBorder="1" applyAlignment="1">
      <alignment horizontal="left" vertical="top"/>
    </xf>
    <xf numFmtId="0" fontId="6" fillId="3" borderId="8" xfId="2" applyFont="1" applyFill="1" applyBorder="1" applyAlignment="1">
      <alignment horizontal="center" vertical="center"/>
    </xf>
    <xf numFmtId="0" fontId="6" fillId="3" borderId="12" xfId="2" applyFont="1" applyFill="1" applyBorder="1" applyAlignment="1">
      <alignment horizontal="center" vertical="center"/>
    </xf>
    <xf numFmtId="0" fontId="6" fillId="3" borderId="49" xfId="2" applyFont="1" applyFill="1" applyBorder="1" applyAlignment="1">
      <alignment horizontal="center" vertical="center"/>
    </xf>
    <xf numFmtId="49" fontId="6" fillId="3" borderId="48" xfId="2" applyNumberFormat="1" applyFont="1" applyFill="1" applyBorder="1" applyAlignment="1">
      <alignment horizontal="center" vertical="center" wrapText="1"/>
    </xf>
    <xf numFmtId="49" fontId="6" fillId="3" borderId="50" xfId="2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54" xfId="2" applyFont="1" applyBorder="1" applyAlignment="1">
      <alignment horizontal="center" vertical="top"/>
    </xf>
    <xf numFmtId="0" fontId="1" fillId="0" borderId="55" xfId="2" applyFont="1" applyBorder="1" applyAlignment="1">
      <alignment horizontal="center" vertical="top"/>
    </xf>
    <xf numFmtId="0" fontId="1" fillId="0" borderId="56" xfId="2" applyFont="1" applyBorder="1" applyAlignment="1">
      <alignment horizontal="center" vertical="top"/>
    </xf>
    <xf numFmtId="0" fontId="1" fillId="0" borderId="57" xfId="2" applyFont="1" applyBorder="1" applyAlignment="1">
      <alignment vertical="top"/>
    </xf>
    <xf numFmtId="0" fontId="1" fillId="0" borderId="58" xfId="2" applyFont="1" applyBorder="1" applyAlignment="1">
      <alignment vertical="top"/>
    </xf>
    <xf numFmtId="0" fontId="1" fillId="0" borderId="3" xfId="2" applyFont="1" applyBorder="1" applyAlignment="1">
      <alignment horizontal="left" vertical="top"/>
    </xf>
    <xf numFmtId="167" fontId="6" fillId="5" borderId="8" xfId="4" applyNumberFormat="1" applyFont="1" applyFill="1" applyBorder="1" applyAlignment="1">
      <alignment horizontal="right" vertical="center"/>
    </xf>
    <xf numFmtId="167" fontId="6" fillId="5" borderId="12" xfId="4" applyNumberFormat="1" applyFont="1" applyFill="1" applyBorder="1" applyAlignment="1">
      <alignment horizontal="right" vertical="center"/>
    </xf>
    <xf numFmtId="167" fontId="6" fillId="5" borderId="49" xfId="4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horizontal="center" vertical="center"/>
    </xf>
    <xf numFmtId="4" fontId="6" fillId="3" borderId="1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0" fontId="6" fillId="3" borderId="53" xfId="2" applyNumberFormat="1" applyFont="1" applyFill="1" applyBorder="1" applyAlignment="1">
      <alignment horizontal="center" vertical="center"/>
    </xf>
    <xf numFmtId="0" fontId="6" fillId="3" borderId="12" xfId="2" applyNumberFormat="1" applyFont="1" applyFill="1" applyBorder="1" applyAlignment="1">
      <alignment horizontal="center" vertical="center"/>
    </xf>
    <xf numFmtId="0" fontId="6" fillId="3" borderId="49" xfId="2" applyNumberFormat="1" applyFont="1" applyFill="1" applyBorder="1" applyAlignment="1">
      <alignment horizontal="center" vertical="center"/>
    </xf>
    <xf numFmtId="0" fontId="1" fillId="0" borderId="3" xfId="2" applyFont="1" applyBorder="1" applyAlignment="1">
      <alignment horizontal="left" vertical="top" wrapText="1"/>
    </xf>
    <xf numFmtId="0" fontId="1" fillId="0" borderId="0" xfId="2" applyFont="1" applyBorder="1" applyAlignment="1">
      <alignment horizontal="left" vertical="top" wrapText="1"/>
    </xf>
    <xf numFmtId="0" fontId="1" fillId="0" borderId="4" xfId="2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top"/>
    </xf>
    <xf numFmtId="0" fontId="6" fillId="0" borderId="8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4" xfId="2" applyFont="1" applyBorder="1" applyAlignment="1">
      <alignment horizontal="center" vertical="center"/>
    </xf>
    <xf numFmtId="0" fontId="6" fillId="0" borderId="33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165" fontId="6" fillId="0" borderId="20" xfId="0" applyNumberFormat="1" applyFont="1" applyBorder="1" applyAlignment="1">
      <alignment horizontal="center" vertical="center"/>
    </xf>
    <xf numFmtId="165" fontId="6" fillId="0" borderId="31" xfId="0" applyNumberFormat="1" applyFont="1" applyBorder="1" applyAlignment="1">
      <alignment horizontal="center" vertical="center"/>
    </xf>
    <xf numFmtId="0" fontId="1" fillId="0" borderId="18" xfId="2" applyFont="1" applyBorder="1" applyAlignment="1">
      <alignment horizontal="left" vertical="center"/>
    </xf>
    <xf numFmtId="0" fontId="1" fillId="0" borderId="17" xfId="2" applyFont="1" applyBorder="1" applyAlignment="1">
      <alignment horizontal="left" vertical="center"/>
    </xf>
    <xf numFmtId="0" fontId="1" fillId="0" borderId="16" xfId="2" applyFont="1" applyBorder="1" applyAlignment="1">
      <alignment horizontal="left" vertical="center"/>
    </xf>
    <xf numFmtId="2" fontId="6" fillId="0" borderId="25" xfId="0" applyNumberFormat="1" applyFont="1" applyBorder="1" applyAlignment="1">
      <alignment vertical="center" wrapText="1"/>
    </xf>
    <xf numFmtId="2" fontId="6" fillId="0" borderId="24" xfId="0" applyNumberFormat="1" applyFont="1" applyBorder="1" applyAlignment="1">
      <alignment vertical="center" wrapText="1"/>
    </xf>
    <xf numFmtId="2" fontId="6" fillId="0" borderId="23" xfId="0" applyNumberFormat="1" applyFont="1" applyBorder="1" applyAlignment="1">
      <alignment vertical="center" wrapText="1"/>
    </xf>
    <xf numFmtId="0" fontId="1" fillId="0" borderId="21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19" xfId="2" applyFont="1" applyBorder="1" applyAlignment="1">
      <alignment horizontal="left" vertical="center"/>
    </xf>
    <xf numFmtId="0" fontId="1" fillId="0" borderId="18" xfId="2" applyFont="1" applyBorder="1" applyAlignment="1">
      <alignment horizontal="left" vertical="top"/>
    </xf>
    <xf numFmtId="0" fontId="1" fillId="0" borderId="17" xfId="2" applyFont="1" applyBorder="1" applyAlignment="1">
      <alignment horizontal="left" vertical="top"/>
    </xf>
    <xf numFmtId="0" fontId="1" fillId="0" borderId="16" xfId="2" applyFont="1" applyBorder="1" applyAlignment="1">
      <alignment horizontal="left" vertical="top"/>
    </xf>
    <xf numFmtId="0" fontId="1" fillId="0" borderId="28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49" fontId="6" fillId="0" borderId="22" xfId="2" applyNumberFormat="1" applyFont="1" applyBorder="1" applyAlignment="1">
      <alignment horizontal="center" vertical="center"/>
    </xf>
    <xf numFmtId="49" fontId="6" fillId="0" borderId="31" xfId="2" applyNumberFormat="1" applyFont="1" applyBorder="1" applyAlignment="1">
      <alignment horizontal="center" vertical="center"/>
    </xf>
    <xf numFmtId="49" fontId="6" fillId="0" borderId="25" xfId="2" applyNumberFormat="1" applyFont="1" applyBorder="1" applyAlignment="1">
      <alignment horizontal="left" vertical="center"/>
    </xf>
    <xf numFmtId="49" fontId="6" fillId="0" borderId="23" xfId="2" applyNumberFormat="1" applyFont="1" applyBorder="1" applyAlignment="1">
      <alignment horizontal="left" vertical="center"/>
    </xf>
    <xf numFmtId="49" fontId="6" fillId="0" borderId="30" xfId="2" applyNumberFormat="1" applyFont="1" applyBorder="1" applyAlignment="1">
      <alignment horizontal="left" vertical="center"/>
    </xf>
    <xf numFmtId="49" fontId="6" fillId="0" borderId="29" xfId="2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vertical="center" wrapText="1"/>
    </xf>
    <xf numFmtId="2" fontId="9" fillId="0" borderId="27" xfId="0" applyNumberFormat="1" applyFont="1" applyBorder="1" applyAlignment="1">
      <alignment vertical="center" wrapText="1"/>
    </xf>
    <xf numFmtId="0" fontId="3" fillId="2" borderId="36" xfId="2" applyFont="1" applyFill="1" applyBorder="1" applyAlignment="1">
      <alignment horizontal="center" vertical="center"/>
    </xf>
    <xf numFmtId="0" fontId="3" fillId="2" borderId="26" xfId="2" applyFont="1" applyFill="1" applyBorder="1" applyAlignment="1">
      <alignment horizontal="center" vertical="center"/>
    </xf>
    <xf numFmtId="0" fontId="1" fillId="0" borderId="17" xfId="2" applyFont="1" applyBorder="1" applyAlignment="1">
      <alignment vertical="center"/>
    </xf>
    <xf numFmtId="0" fontId="1" fillId="0" borderId="30" xfId="2" applyFont="1" applyBorder="1" applyAlignment="1">
      <alignment horizontal="left" vertical="center"/>
    </xf>
    <xf numFmtId="0" fontId="1" fillId="0" borderId="32" xfId="2" applyFont="1" applyBorder="1" applyAlignment="1">
      <alignment horizontal="left" vertical="center"/>
    </xf>
    <xf numFmtId="0" fontId="1" fillId="0" borderId="29" xfId="2" applyFont="1" applyBorder="1" applyAlignment="1">
      <alignment horizontal="left" vertical="center"/>
    </xf>
    <xf numFmtId="0" fontId="6" fillId="0" borderId="25" xfId="2" applyFont="1" applyBorder="1" applyAlignment="1">
      <alignment horizontal="left" vertical="center"/>
    </xf>
    <xf numFmtId="0" fontId="6" fillId="0" borderId="24" xfId="2" applyFont="1" applyBorder="1" applyAlignment="1">
      <alignment horizontal="left" vertical="center"/>
    </xf>
    <xf numFmtId="0" fontId="6" fillId="0" borderId="23" xfId="2" applyFont="1" applyBorder="1" applyAlignment="1">
      <alignment horizontal="left" vertical="center"/>
    </xf>
    <xf numFmtId="0" fontId="17" fillId="0" borderId="35" xfId="0" applyFont="1" applyBorder="1" applyAlignment="1">
      <alignment horizontal="left" vertical="center" wrapText="1"/>
    </xf>
    <xf numFmtId="0" fontId="16" fillId="0" borderId="35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</cellXfs>
  <cellStyles count="7">
    <cellStyle name="Normal" xfId="0" builtinId="0"/>
    <cellStyle name="Normal_PP-II" xfId="1"/>
    <cellStyle name="Normal_PP-VI" xfId="2"/>
    <cellStyle name="Porcentagem" xfId="5" builtinId="5"/>
    <cellStyle name="Vírgula" xfId="4" builtinId="3"/>
    <cellStyle name="Vírgula 2" xfId="3"/>
    <cellStyle name="Vírgula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essis.dalapicola/Meus%20documentos/01%20-%20CODEVASF/01-An&#225;lise%20na%20AD-GCT/Baixio%20de%20Irec&#234;-BA/Montagem%20ELETROMEC&#194;NICA%20-%20Etapa%20Ib/An&#225;lise%20de%202011/Plan.%20I,%20IV%20e%20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I.GAF.Publico\P%20&#218;%20B%20L%20I%20C%20O\UNIDADE%20T&#201;CNICA\2%20TR%20E%20ESPECIFICA&#199;&#213;ES%20T&#201;CNICAS\TRs%20SRP%20-%202021\COLETA%20DE%20PRE&#199;OS%20-%20modelos\PLANILHAS%20DE%20CUSTO%20-%20MODELOS%20PPIs\OR&#199;AMENTO%20NOVOS%20QUANTITATIVOS%201\OR&#199;AMENTO%201&#170;S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ON"/>
      <sheetName val="FCON1_Qtd. _  FASE 1"/>
      <sheetName val="FCON1_Qtd. _ FASE 2"/>
      <sheetName val="FCON2_FatorK3,4"/>
      <sheetName val="FCON1_Qtd._FASE 3"/>
    </sheetNames>
    <sheetDataSet>
      <sheetData sheetId="0">
        <row r="17">
          <cell r="F17">
            <v>1107098.8999999999</v>
          </cell>
        </row>
      </sheetData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5"/>
  <sheetViews>
    <sheetView tabSelected="1" zoomScaleNormal="100" zoomScaleSheetLayoutView="100" workbookViewId="0">
      <selection activeCell="G27" sqref="G27"/>
    </sheetView>
  </sheetViews>
  <sheetFormatPr defaultRowHeight="12.75" x14ac:dyDescent="0.2"/>
  <cols>
    <col min="1" max="1" width="5.7109375" style="1" customWidth="1"/>
    <col min="2" max="2" width="36.140625" style="1" customWidth="1"/>
    <col min="3" max="3" width="6.140625" style="1" customWidth="1"/>
    <col min="4" max="4" width="14.28515625" style="1" customWidth="1"/>
    <col min="5" max="5" width="17.7109375" style="1" customWidth="1"/>
    <col min="6" max="7" width="16.7109375" style="1" customWidth="1"/>
    <col min="8" max="16384" width="9.140625" style="1"/>
  </cols>
  <sheetData>
    <row r="1" spans="1:11" ht="15" customHeight="1" x14ac:dyDescent="0.2">
      <c r="A1" s="143" t="s">
        <v>0</v>
      </c>
      <c r="B1" s="144"/>
      <c r="C1" s="144"/>
      <c r="D1" s="144"/>
      <c r="E1" s="144"/>
      <c r="F1" s="93" t="s">
        <v>1</v>
      </c>
      <c r="G1" s="103"/>
    </row>
    <row r="2" spans="1:11" ht="15" customHeight="1" x14ac:dyDescent="0.2">
      <c r="A2" s="145"/>
      <c r="B2" s="146"/>
      <c r="C2" s="146"/>
      <c r="D2" s="146"/>
      <c r="E2" s="146"/>
      <c r="F2" s="94" t="s">
        <v>20</v>
      </c>
      <c r="G2" s="104"/>
    </row>
    <row r="3" spans="1:11" ht="15" customHeight="1" x14ac:dyDescent="0.2">
      <c r="A3" s="147" t="s">
        <v>2</v>
      </c>
      <c r="B3" s="148"/>
      <c r="C3" s="148"/>
      <c r="D3" s="148"/>
      <c r="E3" s="148"/>
      <c r="F3" s="149"/>
      <c r="G3" s="105"/>
    </row>
    <row r="4" spans="1:11" ht="15" customHeight="1" x14ac:dyDescent="0.2">
      <c r="A4" s="150"/>
      <c r="B4" s="151"/>
      <c r="C4" s="151"/>
      <c r="D4" s="151"/>
      <c r="E4" s="151"/>
      <c r="F4" s="152"/>
      <c r="G4" s="106"/>
    </row>
    <row r="5" spans="1:11" ht="15" customHeight="1" x14ac:dyDescent="0.2">
      <c r="A5" s="153" t="s">
        <v>9</v>
      </c>
      <c r="B5" s="154"/>
      <c r="C5" s="154"/>
      <c r="D5" s="155" t="s">
        <v>109</v>
      </c>
      <c r="E5" s="156"/>
      <c r="F5" s="95" t="s">
        <v>3</v>
      </c>
      <c r="G5" s="107"/>
    </row>
    <row r="6" spans="1:11" ht="61.5" customHeight="1" x14ac:dyDescent="0.2">
      <c r="A6" s="138" t="s">
        <v>138</v>
      </c>
      <c r="B6" s="139"/>
      <c r="C6" s="140"/>
      <c r="D6" s="141" t="s">
        <v>139</v>
      </c>
      <c r="E6" s="142"/>
      <c r="F6" s="96"/>
      <c r="G6" s="108"/>
    </row>
    <row r="7" spans="1:11" ht="15" customHeight="1" x14ac:dyDescent="0.2">
      <c r="A7" s="97" t="s">
        <v>10</v>
      </c>
      <c r="B7" s="6" t="s">
        <v>13</v>
      </c>
      <c r="C7" s="7" t="s">
        <v>11</v>
      </c>
      <c r="D7" s="8" t="s">
        <v>12</v>
      </c>
      <c r="E7" s="8" t="s">
        <v>18</v>
      </c>
      <c r="F7" s="98" t="s">
        <v>19</v>
      </c>
      <c r="G7" s="109"/>
    </row>
    <row r="8" spans="1:11" s="2" customFormat="1" ht="39" customHeight="1" x14ac:dyDescent="0.2">
      <c r="A8" s="67" t="s">
        <v>58</v>
      </c>
      <c r="B8" s="58" t="s">
        <v>72</v>
      </c>
      <c r="C8" s="16"/>
      <c r="D8" s="16"/>
      <c r="E8" s="59"/>
      <c r="F8" s="99"/>
      <c r="G8" s="110"/>
      <c r="J8" s="1"/>
      <c r="K8" s="1"/>
    </row>
    <row r="9" spans="1:11" ht="15" customHeight="1" x14ac:dyDescent="0.2">
      <c r="A9" s="68" t="s">
        <v>59</v>
      </c>
      <c r="B9" s="11" t="s">
        <v>113</v>
      </c>
      <c r="C9" s="12" t="s">
        <v>60</v>
      </c>
      <c r="D9" s="126">
        <v>1</v>
      </c>
      <c r="E9" s="120"/>
      <c r="F9" s="122">
        <f>ROUND(E9*D9,2)</f>
        <v>0</v>
      </c>
      <c r="G9" s="111"/>
    </row>
    <row r="10" spans="1:11" ht="15" customHeight="1" x14ac:dyDescent="0.2">
      <c r="A10" s="68" t="s">
        <v>61</v>
      </c>
      <c r="B10" s="11" t="s">
        <v>114</v>
      </c>
      <c r="C10" s="12" t="s">
        <v>21</v>
      </c>
      <c r="D10" s="119">
        <v>702.02</v>
      </c>
      <c r="E10" s="120"/>
      <c r="F10" s="122">
        <f t="shared" ref="F10:F16" si="0">ROUND(E10*D10,2)</f>
        <v>0</v>
      </c>
      <c r="G10" s="111"/>
    </row>
    <row r="11" spans="1:11" ht="15" customHeight="1" x14ac:dyDescent="0.2">
      <c r="A11" s="68" t="s">
        <v>62</v>
      </c>
      <c r="B11" s="11" t="s">
        <v>68</v>
      </c>
      <c r="C11" s="12" t="s">
        <v>21</v>
      </c>
      <c r="D11" s="119">
        <v>702.02</v>
      </c>
      <c r="E11" s="120"/>
      <c r="F11" s="122">
        <f t="shared" si="0"/>
        <v>0</v>
      </c>
      <c r="G11" s="111"/>
    </row>
    <row r="12" spans="1:11" ht="15" customHeight="1" x14ac:dyDescent="0.2">
      <c r="A12" s="68" t="s">
        <v>63</v>
      </c>
      <c r="B12" s="11" t="s">
        <v>85</v>
      </c>
      <c r="C12" s="12" t="s">
        <v>21</v>
      </c>
      <c r="D12" s="119">
        <v>40</v>
      </c>
      <c r="E12" s="120"/>
      <c r="F12" s="122">
        <f t="shared" si="0"/>
        <v>0</v>
      </c>
      <c r="G12" s="111"/>
    </row>
    <row r="13" spans="1:11" ht="15" customHeight="1" x14ac:dyDescent="0.2">
      <c r="A13" s="68" t="s">
        <v>64</v>
      </c>
      <c r="B13" s="11" t="s">
        <v>69</v>
      </c>
      <c r="C13" s="12" t="s">
        <v>21</v>
      </c>
      <c r="D13" s="119">
        <v>702.02</v>
      </c>
      <c r="E13" s="120"/>
      <c r="F13" s="122">
        <f t="shared" si="0"/>
        <v>0</v>
      </c>
      <c r="G13" s="111"/>
    </row>
    <row r="14" spans="1:11" ht="15" customHeight="1" x14ac:dyDescent="0.2">
      <c r="A14" s="68" t="s">
        <v>65</v>
      </c>
      <c r="B14" s="11" t="s">
        <v>115</v>
      </c>
      <c r="C14" s="12" t="s">
        <v>21</v>
      </c>
      <c r="D14" s="119">
        <v>702.02</v>
      </c>
      <c r="E14" s="120"/>
      <c r="F14" s="122">
        <f t="shared" si="0"/>
        <v>0</v>
      </c>
      <c r="G14" s="111"/>
    </row>
    <row r="15" spans="1:11" ht="15" customHeight="1" x14ac:dyDescent="0.2">
      <c r="A15" s="68" t="s">
        <v>66</v>
      </c>
      <c r="B15" s="11" t="s">
        <v>116</v>
      </c>
      <c r="C15" s="12" t="s">
        <v>70</v>
      </c>
      <c r="D15" s="127">
        <v>6</v>
      </c>
      <c r="E15" s="120"/>
      <c r="F15" s="122">
        <f t="shared" si="0"/>
        <v>0</v>
      </c>
      <c r="G15" s="111"/>
    </row>
    <row r="16" spans="1:11" ht="15" customHeight="1" x14ac:dyDescent="0.2">
      <c r="A16" s="68" t="s">
        <v>67</v>
      </c>
      <c r="B16" s="11" t="s">
        <v>117</v>
      </c>
      <c r="C16" s="12" t="s">
        <v>70</v>
      </c>
      <c r="D16" s="127">
        <v>1</v>
      </c>
      <c r="E16" s="120"/>
      <c r="F16" s="122">
        <f t="shared" si="0"/>
        <v>0</v>
      </c>
      <c r="G16" s="111"/>
    </row>
    <row r="17" spans="1:7" ht="15" customHeight="1" x14ac:dyDescent="0.2">
      <c r="A17" s="136" t="s">
        <v>71</v>
      </c>
      <c r="B17" s="137"/>
      <c r="C17" s="137"/>
      <c r="D17" s="137"/>
      <c r="E17" s="137"/>
      <c r="F17" s="123">
        <f>SUM(F9:F16)</f>
        <v>0</v>
      </c>
      <c r="G17" s="110"/>
    </row>
    <row r="18" spans="1:7" s="2" customFormat="1" ht="33.75" x14ac:dyDescent="0.2">
      <c r="A18" s="67" t="s">
        <v>73</v>
      </c>
      <c r="B18" s="62" t="s">
        <v>136</v>
      </c>
      <c r="C18" s="9" t="s">
        <v>80</v>
      </c>
      <c r="D18" s="8" t="s">
        <v>81</v>
      </c>
      <c r="E18" s="8" t="s">
        <v>18</v>
      </c>
      <c r="F18" s="100" t="s">
        <v>19</v>
      </c>
      <c r="G18" s="109"/>
    </row>
    <row r="19" spans="1:7" s="2" customFormat="1" ht="15" customHeight="1" x14ac:dyDescent="0.2">
      <c r="A19" s="68" t="s">
        <v>74</v>
      </c>
      <c r="B19" s="11" t="s">
        <v>127</v>
      </c>
      <c r="C19" s="12" t="s">
        <v>70</v>
      </c>
      <c r="D19" s="127">
        <v>1</v>
      </c>
      <c r="E19" s="117"/>
      <c r="F19" s="122">
        <f t="shared" ref="F19:F28" si="1">ROUND(D19*E19,2)</f>
        <v>0</v>
      </c>
      <c r="G19" s="111"/>
    </row>
    <row r="20" spans="1:7" s="2" customFormat="1" ht="15" customHeight="1" x14ac:dyDescent="0.2">
      <c r="A20" s="68" t="s">
        <v>75</v>
      </c>
      <c r="B20" s="11" t="s">
        <v>125</v>
      </c>
      <c r="C20" s="12" t="s">
        <v>82</v>
      </c>
      <c r="D20" s="127">
        <v>702.02</v>
      </c>
      <c r="E20" s="117"/>
      <c r="F20" s="122">
        <f t="shared" si="1"/>
        <v>0</v>
      </c>
      <c r="G20" s="111"/>
    </row>
    <row r="21" spans="1:7" s="2" customFormat="1" ht="15" customHeight="1" x14ac:dyDescent="0.2">
      <c r="A21" s="68" t="s">
        <v>76</v>
      </c>
      <c r="B21" s="11" t="s">
        <v>128</v>
      </c>
      <c r="C21" s="12" t="s">
        <v>21</v>
      </c>
      <c r="D21" s="127">
        <v>702.02</v>
      </c>
      <c r="E21" s="117"/>
      <c r="F21" s="122">
        <f t="shared" si="1"/>
        <v>0</v>
      </c>
      <c r="G21" s="111"/>
    </row>
    <row r="22" spans="1:7" s="2" customFormat="1" ht="15" customHeight="1" x14ac:dyDescent="0.2">
      <c r="A22" s="68" t="s">
        <v>77</v>
      </c>
      <c r="B22" s="11" t="s">
        <v>129</v>
      </c>
      <c r="C22" s="12" t="s">
        <v>70</v>
      </c>
      <c r="D22" s="127">
        <v>9601</v>
      </c>
      <c r="E22" s="117"/>
      <c r="F22" s="122">
        <f t="shared" si="1"/>
        <v>0</v>
      </c>
      <c r="G22" s="111"/>
    </row>
    <row r="23" spans="1:7" s="2" customFormat="1" ht="15" customHeight="1" x14ac:dyDescent="0.2">
      <c r="A23" s="68" t="s">
        <v>78</v>
      </c>
      <c r="B23" s="11" t="s">
        <v>83</v>
      </c>
      <c r="C23" s="12" t="s">
        <v>70</v>
      </c>
      <c r="D23" s="127">
        <v>1</v>
      </c>
      <c r="E23" s="117"/>
      <c r="F23" s="122">
        <f t="shared" si="1"/>
        <v>0</v>
      </c>
      <c r="G23" s="111"/>
    </row>
    <row r="24" spans="1:7" s="2" customFormat="1" ht="15" customHeight="1" x14ac:dyDescent="0.2">
      <c r="A24" s="68" t="s">
        <v>79</v>
      </c>
      <c r="B24" s="11" t="s">
        <v>130</v>
      </c>
      <c r="C24" s="12" t="s">
        <v>70</v>
      </c>
      <c r="D24" s="127">
        <v>4</v>
      </c>
      <c r="E24" s="117"/>
      <c r="F24" s="122">
        <f t="shared" si="1"/>
        <v>0</v>
      </c>
      <c r="G24" s="111"/>
    </row>
    <row r="25" spans="1:7" s="2" customFormat="1" ht="15" customHeight="1" x14ac:dyDescent="0.2">
      <c r="A25" s="68" t="s">
        <v>101</v>
      </c>
      <c r="B25" s="11" t="s">
        <v>86</v>
      </c>
      <c r="C25" s="12" t="s">
        <v>70</v>
      </c>
      <c r="D25" s="127">
        <v>6601</v>
      </c>
      <c r="E25" s="117"/>
      <c r="F25" s="122">
        <f t="shared" si="1"/>
        <v>0</v>
      </c>
      <c r="G25" s="111"/>
    </row>
    <row r="26" spans="1:7" s="2" customFormat="1" ht="15" customHeight="1" x14ac:dyDescent="0.2">
      <c r="A26" s="135" t="s">
        <v>120</v>
      </c>
      <c r="B26" s="11" t="s">
        <v>87</v>
      </c>
      <c r="C26" s="12" t="s">
        <v>70</v>
      </c>
      <c r="D26" s="127">
        <v>1434</v>
      </c>
      <c r="E26" s="121"/>
      <c r="F26" s="122">
        <f t="shared" si="1"/>
        <v>0</v>
      </c>
      <c r="G26" s="110"/>
    </row>
    <row r="27" spans="1:7" s="2" customFormat="1" ht="15" customHeight="1" x14ac:dyDescent="0.2">
      <c r="A27" s="135" t="s">
        <v>131</v>
      </c>
      <c r="B27" s="11" t="s">
        <v>132</v>
      </c>
      <c r="C27" s="12" t="s">
        <v>70</v>
      </c>
      <c r="D27" s="127">
        <v>6</v>
      </c>
      <c r="E27" s="121"/>
      <c r="F27" s="122">
        <f t="shared" si="1"/>
        <v>0</v>
      </c>
      <c r="G27" s="110"/>
    </row>
    <row r="28" spans="1:7" s="2" customFormat="1" ht="15" customHeight="1" x14ac:dyDescent="0.2">
      <c r="A28" s="135" t="s">
        <v>133</v>
      </c>
      <c r="B28" s="11" t="s">
        <v>134</v>
      </c>
      <c r="C28" s="12" t="s">
        <v>70</v>
      </c>
      <c r="D28" s="127">
        <v>1</v>
      </c>
      <c r="E28" s="121"/>
      <c r="F28" s="122">
        <f t="shared" si="1"/>
        <v>0</v>
      </c>
      <c r="G28" s="110"/>
    </row>
    <row r="29" spans="1:7" s="2" customFormat="1" ht="24" customHeight="1" x14ac:dyDescent="0.2">
      <c r="A29" s="136" t="s">
        <v>84</v>
      </c>
      <c r="B29" s="137"/>
      <c r="C29" s="137"/>
      <c r="D29" s="137"/>
      <c r="E29" s="137"/>
      <c r="F29" s="124">
        <f>SUM(F19:F28)</f>
        <v>0</v>
      </c>
      <c r="G29" s="109"/>
    </row>
    <row r="30" spans="1:7" s="2" customFormat="1" ht="15" customHeight="1" x14ac:dyDescent="0.2">
      <c r="A30" s="171" t="s">
        <v>15</v>
      </c>
      <c r="B30" s="172"/>
      <c r="C30" s="172"/>
      <c r="D30" s="172"/>
      <c r="E30" s="173">
        <f>SUM(F17+F29)</f>
        <v>0</v>
      </c>
      <c r="F30" s="174"/>
      <c r="G30" s="112"/>
    </row>
    <row r="31" spans="1:7" s="2" customFormat="1" ht="15" customHeight="1" x14ac:dyDescent="0.2">
      <c r="A31" s="178" t="s">
        <v>4</v>
      </c>
      <c r="B31" s="176"/>
      <c r="C31" s="179"/>
      <c r="D31" s="179"/>
      <c r="E31" s="128"/>
      <c r="F31" s="101" t="s">
        <v>17</v>
      </c>
      <c r="G31" s="113"/>
    </row>
    <row r="32" spans="1:7" ht="15" customHeight="1" x14ac:dyDescent="0.2">
      <c r="A32" s="180"/>
      <c r="B32" s="181"/>
      <c r="C32" s="181"/>
      <c r="D32" s="181"/>
      <c r="E32" s="130"/>
      <c r="F32" s="102"/>
      <c r="G32" s="114"/>
    </row>
    <row r="33" spans="1:7" ht="15" customHeight="1" x14ac:dyDescent="0.2">
      <c r="A33" s="182" t="s">
        <v>6</v>
      </c>
      <c r="B33" s="179"/>
      <c r="C33" s="179"/>
      <c r="D33" s="179"/>
      <c r="E33" s="128"/>
      <c r="F33" s="101" t="s">
        <v>7</v>
      </c>
      <c r="G33" s="115"/>
    </row>
    <row r="34" spans="1:7" ht="15" customHeight="1" x14ac:dyDescent="0.2">
      <c r="A34" s="161"/>
      <c r="B34" s="162"/>
      <c r="C34" s="162"/>
      <c r="D34" s="162"/>
      <c r="E34" s="129"/>
      <c r="F34" s="125"/>
      <c r="G34" s="114"/>
    </row>
    <row r="35" spans="1:7" ht="15" customHeight="1" x14ac:dyDescent="0.2">
      <c r="A35" s="175" t="s">
        <v>8</v>
      </c>
      <c r="B35" s="176"/>
      <c r="C35" s="176"/>
      <c r="D35" s="176"/>
      <c r="E35" s="176"/>
      <c r="F35" s="177"/>
      <c r="G35" s="114"/>
    </row>
    <row r="36" spans="1:7" ht="15" customHeight="1" x14ac:dyDescent="0.2">
      <c r="A36" s="163" t="s">
        <v>88</v>
      </c>
      <c r="B36" s="164"/>
      <c r="C36" s="164"/>
      <c r="D36" s="164"/>
      <c r="E36" s="164"/>
      <c r="F36" s="165"/>
      <c r="G36" s="114"/>
    </row>
    <row r="37" spans="1:7" ht="15" customHeight="1" x14ac:dyDescent="0.2">
      <c r="A37" s="163" t="s">
        <v>100</v>
      </c>
      <c r="B37" s="164"/>
      <c r="C37" s="164"/>
      <c r="D37" s="164"/>
      <c r="E37" s="164"/>
      <c r="F37" s="165"/>
      <c r="G37" s="108"/>
    </row>
    <row r="38" spans="1:7" ht="15" customHeight="1" x14ac:dyDescent="0.2">
      <c r="A38" s="166" t="s">
        <v>23</v>
      </c>
      <c r="B38" s="154"/>
      <c r="C38" s="154"/>
      <c r="D38" s="154"/>
      <c r="E38" s="154"/>
      <c r="F38" s="167"/>
      <c r="G38" s="108"/>
    </row>
    <row r="39" spans="1:7" s="3" customFormat="1" ht="15" customHeight="1" x14ac:dyDescent="0.2">
      <c r="A39" s="166" t="s">
        <v>24</v>
      </c>
      <c r="B39" s="154"/>
      <c r="C39" s="154"/>
      <c r="D39" s="154"/>
      <c r="E39" s="154"/>
      <c r="F39" s="167"/>
      <c r="G39" s="107"/>
    </row>
    <row r="40" spans="1:7" s="3" customFormat="1" ht="15" customHeight="1" x14ac:dyDescent="0.2">
      <c r="A40" s="158" t="s">
        <v>56</v>
      </c>
      <c r="B40" s="159"/>
      <c r="C40" s="159"/>
      <c r="D40" s="159"/>
      <c r="E40" s="159"/>
      <c r="F40" s="160"/>
      <c r="G40" s="107"/>
    </row>
    <row r="41" spans="1:7" s="3" customFormat="1" ht="15" customHeight="1" x14ac:dyDescent="0.2">
      <c r="A41" s="168"/>
      <c r="B41" s="169"/>
      <c r="C41" s="169"/>
      <c r="D41" s="169"/>
      <c r="E41" s="169"/>
      <c r="F41" s="170"/>
      <c r="G41" s="55"/>
    </row>
    <row r="42" spans="1:7" s="3" customFormat="1" ht="15" customHeight="1" x14ac:dyDescent="0.2">
      <c r="A42" s="1"/>
      <c r="B42" s="1"/>
      <c r="C42" s="1"/>
      <c r="D42" s="1"/>
      <c r="E42" s="1"/>
      <c r="F42" s="1"/>
      <c r="G42" s="56"/>
    </row>
    <row r="43" spans="1:7" x14ac:dyDescent="0.2">
      <c r="A43" s="1" t="s">
        <v>111</v>
      </c>
      <c r="B43" s="157" t="s">
        <v>112</v>
      </c>
      <c r="C43" s="157"/>
      <c r="D43" s="157"/>
      <c r="E43" s="157"/>
      <c r="F43" s="157"/>
    </row>
    <row r="45" spans="1:7" x14ac:dyDescent="0.2">
      <c r="A45" s="1" t="s">
        <v>111</v>
      </c>
      <c r="B45" s="157" t="s">
        <v>112</v>
      </c>
      <c r="C45" s="157"/>
      <c r="D45" s="157"/>
      <c r="E45" s="157"/>
      <c r="F45" s="157"/>
    </row>
  </sheetData>
  <mergeCells count="24">
    <mergeCell ref="A29:E29"/>
    <mergeCell ref="A30:D30"/>
    <mergeCell ref="E30:F30"/>
    <mergeCell ref="A35:F35"/>
    <mergeCell ref="A31:D31"/>
    <mergeCell ref="A32:D32"/>
    <mergeCell ref="A33:D33"/>
    <mergeCell ref="B45:F45"/>
    <mergeCell ref="A40:F40"/>
    <mergeCell ref="A34:D34"/>
    <mergeCell ref="A36:F36"/>
    <mergeCell ref="A37:F37"/>
    <mergeCell ref="A38:F38"/>
    <mergeCell ref="A41:F41"/>
    <mergeCell ref="A39:F39"/>
    <mergeCell ref="B43:F43"/>
    <mergeCell ref="A17:E17"/>
    <mergeCell ref="A6:C6"/>
    <mergeCell ref="D6:E6"/>
    <mergeCell ref="A1:E2"/>
    <mergeCell ref="A3:F3"/>
    <mergeCell ref="A4:F4"/>
    <mergeCell ref="A5:C5"/>
    <mergeCell ref="D5:E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5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 summaryRight="0"/>
    <pageSetUpPr fitToPage="1"/>
  </sheetPr>
  <dimension ref="A1:K50"/>
  <sheetViews>
    <sheetView zoomScaleNormal="100" zoomScaleSheetLayoutView="100" workbookViewId="0">
      <selection activeCell="C6" sqref="C6:G6"/>
    </sheetView>
  </sheetViews>
  <sheetFormatPr defaultRowHeight="12.75" x14ac:dyDescent="0.2"/>
  <cols>
    <col min="1" max="1" width="7" style="1" customWidth="1"/>
    <col min="2" max="2" width="38.85546875" style="1" customWidth="1"/>
    <col min="3" max="3" width="7" style="1" customWidth="1"/>
    <col min="4" max="4" width="9.42578125" style="4" customWidth="1"/>
    <col min="5" max="5" width="15" style="1" customWidth="1"/>
    <col min="6" max="6" width="14.7109375" style="1" customWidth="1"/>
    <col min="7" max="7" width="12.140625" style="1" customWidth="1"/>
    <col min="8" max="8" width="13.28515625" style="1" customWidth="1"/>
    <col min="9" max="9" width="12.7109375" style="3" customWidth="1"/>
    <col min="10" max="10" width="11" style="1" customWidth="1"/>
    <col min="11" max="12" width="10.7109375" style="1" customWidth="1"/>
    <col min="13" max="17" width="5.7109375" style="1" customWidth="1"/>
    <col min="18" max="16384" width="9.140625" style="1"/>
  </cols>
  <sheetData>
    <row r="1" spans="1:11" ht="15" customHeight="1" x14ac:dyDescent="0.2">
      <c r="A1" s="143" t="s">
        <v>14</v>
      </c>
      <c r="B1" s="144"/>
      <c r="C1" s="144"/>
      <c r="D1" s="144"/>
      <c r="E1" s="144"/>
      <c r="F1" s="144"/>
      <c r="G1" s="184" t="s">
        <v>99</v>
      </c>
      <c r="H1" s="185"/>
    </row>
    <row r="2" spans="1:11" ht="15" customHeight="1" x14ac:dyDescent="0.2">
      <c r="A2" s="145"/>
      <c r="B2" s="146"/>
      <c r="C2" s="146"/>
      <c r="D2" s="146"/>
      <c r="E2" s="146"/>
      <c r="F2" s="146"/>
      <c r="G2" s="186"/>
      <c r="H2" s="187"/>
    </row>
    <row r="3" spans="1:11" s="13" customFormat="1" ht="15" customHeight="1" x14ac:dyDescent="0.2">
      <c r="A3" s="183" t="s">
        <v>2</v>
      </c>
      <c r="B3" s="156"/>
      <c r="C3" s="156"/>
      <c r="D3" s="156"/>
      <c r="E3" s="156"/>
      <c r="F3" s="156"/>
      <c r="G3" s="156"/>
      <c r="H3" s="63"/>
      <c r="I3" s="5"/>
    </row>
    <row r="4" spans="1:11" s="13" customFormat="1" ht="15" customHeight="1" x14ac:dyDescent="0.2">
      <c r="A4" s="64"/>
      <c r="B4" s="57"/>
      <c r="C4" s="57"/>
      <c r="D4" s="57"/>
      <c r="E4" s="57"/>
      <c r="F4" s="57"/>
      <c r="G4" s="57"/>
      <c r="H4" s="69"/>
      <c r="I4" s="5"/>
    </row>
    <row r="5" spans="1:11" s="13" customFormat="1" ht="15" customHeight="1" x14ac:dyDescent="0.2">
      <c r="A5" s="70" t="s">
        <v>9</v>
      </c>
      <c r="B5" s="55"/>
      <c r="C5" s="155" t="s">
        <v>109</v>
      </c>
      <c r="D5" s="156"/>
      <c r="E5" s="156"/>
      <c r="F5" s="156"/>
      <c r="G5" s="188"/>
      <c r="H5" s="65" t="s">
        <v>3</v>
      </c>
      <c r="I5" s="5"/>
    </row>
    <row r="6" spans="1:11" s="13" customFormat="1" ht="55.5" customHeight="1" x14ac:dyDescent="0.2">
      <c r="A6" s="192" t="s">
        <v>138</v>
      </c>
      <c r="B6" s="193"/>
      <c r="C6" s="189" t="s">
        <v>140</v>
      </c>
      <c r="D6" s="190"/>
      <c r="E6" s="190"/>
      <c r="F6" s="190"/>
      <c r="G6" s="191"/>
      <c r="H6" s="66"/>
      <c r="I6" s="5"/>
    </row>
    <row r="7" spans="1:11" s="13" customFormat="1" ht="21.75" customHeight="1" x14ac:dyDescent="0.2">
      <c r="A7" s="218" t="s">
        <v>94</v>
      </c>
      <c r="B7" s="219"/>
      <c r="C7" s="219"/>
      <c r="D7" s="219"/>
      <c r="E7" s="219"/>
      <c r="F7" s="219"/>
      <c r="G7" s="219"/>
      <c r="H7" s="220"/>
      <c r="I7" s="5"/>
    </row>
    <row r="8" spans="1:11" s="13" customFormat="1" ht="15" customHeight="1" x14ac:dyDescent="0.2">
      <c r="A8" s="227" t="s">
        <v>10</v>
      </c>
      <c r="B8" s="216" t="s">
        <v>22</v>
      </c>
      <c r="C8" s="213" t="s">
        <v>11</v>
      </c>
      <c r="D8" s="213" t="s">
        <v>16</v>
      </c>
      <c r="E8" s="224" t="s">
        <v>106</v>
      </c>
      <c r="F8" s="225"/>
      <c r="G8" s="225"/>
      <c r="H8" s="226"/>
      <c r="I8" s="14"/>
    </row>
    <row r="9" spans="1:11" s="13" customFormat="1" ht="15" customHeight="1" x14ac:dyDescent="0.2">
      <c r="A9" s="228"/>
      <c r="B9" s="217"/>
      <c r="C9" s="214"/>
      <c r="D9" s="214"/>
      <c r="E9" s="196" t="s">
        <v>102</v>
      </c>
      <c r="F9" s="196" t="s">
        <v>103</v>
      </c>
      <c r="G9" s="196" t="s">
        <v>105</v>
      </c>
      <c r="H9" s="198" t="s">
        <v>104</v>
      </c>
      <c r="I9" s="14"/>
    </row>
    <row r="10" spans="1:11" s="13" customFormat="1" ht="15" customHeight="1" x14ac:dyDescent="0.2">
      <c r="A10" s="67" t="s">
        <v>58</v>
      </c>
      <c r="B10" s="9" t="s">
        <v>89</v>
      </c>
      <c r="C10" s="215"/>
      <c r="D10" s="215"/>
      <c r="E10" s="197"/>
      <c r="F10" s="197"/>
      <c r="G10" s="197"/>
      <c r="H10" s="199"/>
      <c r="I10" s="14"/>
    </row>
    <row r="11" spans="1:11" s="13" customFormat="1" ht="15" customHeight="1" x14ac:dyDescent="0.2">
      <c r="A11" s="68" t="s">
        <v>61</v>
      </c>
      <c r="B11" s="11" t="s">
        <v>114</v>
      </c>
      <c r="C11" s="12" t="s">
        <v>21</v>
      </c>
      <c r="D11" s="10">
        <v>702.02</v>
      </c>
      <c r="E11" s="116">
        <v>0</v>
      </c>
      <c r="F11" s="116">
        <v>0</v>
      </c>
      <c r="G11" s="116">
        <v>0</v>
      </c>
      <c r="H11" s="118">
        <v>0</v>
      </c>
      <c r="I11" s="15"/>
    </row>
    <row r="12" spans="1:11" s="13" customFormat="1" ht="15" customHeight="1" x14ac:dyDescent="0.2">
      <c r="A12" s="68" t="s">
        <v>62</v>
      </c>
      <c r="B12" s="11" t="s">
        <v>68</v>
      </c>
      <c r="C12" s="12" t="s">
        <v>21</v>
      </c>
      <c r="D12" s="10">
        <v>702.02</v>
      </c>
      <c r="E12" s="116">
        <v>0</v>
      </c>
      <c r="F12" s="116">
        <v>0</v>
      </c>
      <c r="G12" s="116">
        <v>0</v>
      </c>
      <c r="H12" s="118">
        <v>0</v>
      </c>
      <c r="I12" s="15"/>
    </row>
    <row r="13" spans="1:11" s="13" customFormat="1" ht="15" customHeight="1" x14ac:dyDescent="0.2">
      <c r="A13" s="68" t="s">
        <v>64</v>
      </c>
      <c r="B13" s="11" t="s">
        <v>69</v>
      </c>
      <c r="C13" s="12" t="s">
        <v>21</v>
      </c>
      <c r="D13" s="10">
        <v>702.02</v>
      </c>
      <c r="E13" s="116">
        <v>0</v>
      </c>
      <c r="F13" s="116">
        <v>0</v>
      </c>
      <c r="G13" s="116">
        <v>0</v>
      </c>
      <c r="H13" s="118">
        <v>0</v>
      </c>
      <c r="I13" s="15"/>
    </row>
    <row r="14" spans="1:11" s="13" customFormat="1" ht="15" customHeight="1" x14ac:dyDescent="0.2">
      <c r="A14" s="68" t="s">
        <v>65</v>
      </c>
      <c r="B14" s="11" t="s">
        <v>123</v>
      </c>
      <c r="C14" s="12" t="s">
        <v>21</v>
      </c>
      <c r="D14" s="10">
        <v>702.02</v>
      </c>
      <c r="E14" s="116">
        <v>0</v>
      </c>
      <c r="F14" s="116">
        <v>0</v>
      </c>
      <c r="G14" s="116">
        <v>0</v>
      </c>
      <c r="H14" s="118">
        <v>0</v>
      </c>
      <c r="I14" s="15"/>
    </row>
    <row r="15" spans="1:11" s="13" customFormat="1" ht="15" customHeight="1" x14ac:dyDescent="0.2">
      <c r="A15" s="208" t="s">
        <v>90</v>
      </c>
      <c r="B15" s="209"/>
      <c r="C15" s="209"/>
      <c r="D15" s="209"/>
      <c r="E15" s="209"/>
      <c r="F15" s="209"/>
      <c r="G15" s="209"/>
      <c r="H15" s="210"/>
      <c r="I15" s="15"/>
      <c r="K15" s="71"/>
    </row>
    <row r="16" spans="1:11" s="13" customFormat="1" ht="15" customHeight="1" x14ac:dyDescent="0.2">
      <c r="A16" s="202" t="s">
        <v>92</v>
      </c>
      <c r="B16" s="203"/>
      <c r="C16" s="203"/>
      <c r="D16" s="204"/>
      <c r="E16" s="18">
        <f>SUM(E11:E14)</f>
        <v>0</v>
      </c>
      <c r="F16" s="18">
        <f t="shared" ref="F16:H16" si="0">SUM(F11:F14)</f>
        <v>0</v>
      </c>
      <c r="G16" s="18">
        <f t="shared" si="0"/>
        <v>0</v>
      </c>
      <c r="H16" s="18">
        <f t="shared" si="0"/>
        <v>0</v>
      </c>
      <c r="I16" s="15"/>
    </row>
    <row r="17" spans="1:10" s="13" customFormat="1" ht="15" customHeight="1" x14ac:dyDescent="0.2">
      <c r="A17" s="77" t="s">
        <v>59</v>
      </c>
      <c r="B17" s="78" t="s">
        <v>113</v>
      </c>
      <c r="C17" s="79" t="s">
        <v>60</v>
      </c>
      <c r="D17" s="80">
        <v>1</v>
      </c>
      <c r="E17" s="205">
        <v>0</v>
      </c>
      <c r="F17" s="206"/>
      <c r="G17" s="206"/>
      <c r="H17" s="207"/>
      <c r="I17" s="15"/>
    </row>
    <row r="18" spans="1:10" s="13" customFormat="1" ht="15" customHeight="1" x14ac:dyDescent="0.2">
      <c r="A18" s="68" t="s">
        <v>63</v>
      </c>
      <c r="B18" s="11" t="s">
        <v>122</v>
      </c>
      <c r="C18" s="79" t="s">
        <v>60</v>
      </c>
      <c r="D18" s="10">
        <v>40</v>
      </c>
      <c r="E18" s="205">
        <v>0</v>
      </c>
      <c r="F18" s="206"/>
      <c r="G18" s="206"/>
      <c r="H18" s="207"/>
      <c r="I18" s="15"/>
    </row>
    <row r="19" spans="1:10" s="13" customFormat="1" ht="15" customHeight="1" x14ac:dyDescent="0.2">
      <c r="A19" s="77" t="s">
        <v>66</v>
      </c>
      <c r="B19" s="78" t="s">
        <v>121</v>
      </c>
      <c r="C19" s="79" t="s">
        <v>70</v>
      </c>
      <c r="D19" s="80">
        <v>6</v>
      </c>
      <c r="E19" s="205">
        <v>0</v>
      </c>
      <c r="F19" s="206"/>
      <c r="G19" s="206"/>
      <c r="H19" s="207"/>
      <c r="I19" s="15"/>
    </row>
    <row r="20" spans="1:10" s="13" customFormat="1" ht="15" customHeight="1" x14ac:dyDescent="0.2">
      <c r="A20" s="77" t="s">
        <v>67</v>
      </c>
      <c r="B20" s="78" t="s">
        <v>124</v>
      </c>
      <c r="C20" s="79" t="s">
        <v>70</v>
      </c>
      <c r="D20" s="80">
        <v>1</v>
      </c>
      <c r="E20" s="205">
        <v>0</v>
      </c>
      <c r="F20" s="206"/>
      <c r="G20" s="206"/>
      <c r="H20" s="207"/>
      <c r="I20" s="15"/>
    </row>
    <row r="21" spans="1:10" s="13" customFormat="1" ht="15" customHeight="1" x14ac:dyDescent="0.2">
      <c r="A21" s="202" t="s">
        <v>91</v>
      </c>
      <c r="B21" s="203"/>
      <c r="C21" s="17"/>
      <c r="D21" s="221"/>
      <c r="E21" s="221"/>
      <c r="F21" s="221"/>
      <c r="G21" s="222"/>
      <c r="H21" s="76">
        <f>SUM(E17:H20)</f>
        <v>0</v>
      </c>
      <c r="I21" s="19"/>
      <c r="J21" s="73"/>
    </row>
    <row r="22" spans="1:10" s="13" customFormat="1" ht="15" customHeight="1" x14ac:dyDescent="0.2">
      <c r="A22" s="200" t="s">
        <v>93</v>
      </c>
      <c r="B22" s="201"/>
      <c r="C22" s="17"/>
      <c r="D22" s="221"/>
      <c r="E22" s="221"/>
      <c r="F22" s="222"/>
      <c r="G22" s="211">
        <f>E16+F16+G16:H16+H21</f>
        <v>0</v>
      </c>
      <c r="H22" s="212"/>
      <c r="I22" s="19">
        <f>G22-[2]FCON!F17</f>
        <v>-1107098.8999999999</v>
      </c>
      <c r="J22" s="23"/>
    </row>
    <row r="23" spans="1:10" s="13" customFormat="1" ht="15" customHeight="1" x14ac:dyDescent="0.2">
      <c r="A23" s="178" t="s">
        <v>4</v>
      </c>
      <c r="B23" s="176"/>
      <c r="C23" s="176"/>
      <c r="D23" s="176"/>
      <c r="E23" s="176"/>
      <c r="F23" s="177"/>
      <c r="G23" s="175" t="s">
        <v>5</v>
      </c>
      <c r="H23" s="223"/>
      <c r="I23" s="19"/>
      <c r="J23" s="23"/>
    </row>
    <row r="24" spans="1:10" s="13" customFormat="1" ht="15" customHeight="1" x14ac:dyDescent="0.2">
      <c r="A24" s="180"/>
      <c r="B24" s="181"/>
      <c r="C24" s="181"/>
      <c r="D24" s="181"/>
      <c r="E24" s="181"/>
      <c r="F24" s="194"/>
      <c r="G24" s="195"/>
      <c r="H24" s="152"/>
      <c r="I24" s="19"/>
      <c r="J24" s="23"/>
    </row>
    <row r="25" spans="1:10" s="13" customFormat="1" ht="15" customHeight="1" x14ac:dyDescent="0.2">
      <c r="A25" s="178" t="s">
        <v>6</v>
      </c>
      <c r="B25" s="176"/>
      <c r="C25" s="176"/>
      <c r="D25" s="176"/>
      <c r="E25" s="176"/>
      <c r="F25" s="177"/>
      <c r="G25" s="175" t="s">
        <v>7</v>
      </c>
      <c r="H25" s="223"/>
      <c r="I25" s="19"/>
      <c r="J25" s="23"/>
    </row>
    <row r="26" spans="1:10" s="13" customFormat="1" ht="15" customHeight="1" thickBot="1" x14ac:dyDescent="0.25">
      <c r="A26" s="230"/>
      <c r="B26" s="231"/>
      <c r="C26" s="231"/>
      <c r="D26" s="231"/>
      <c r="E26" s="231"/>
      <c r="F26" s="232"/>
      <c r="G26" s="233"/>
      <c r="H26" s="234"/>
      <c r="I26" s="19"/>
      <c r="J26" s="23"/>
    </row>
    <row r="27" spans="1:10" s="13" customFormat="1" ht="15" customHeight="1" x14ac:dyDescent="0.2">
      <c r="A27" s="235" t="s">
        <v>8</v>
      </c>
      <c r="B27" s="179"/>
      <c r="C27" s="179"/>
      <c r="D27" s="179"/>
      <c r="E27" s="179"/>
      <c r="F27" s="179"/>
      <c r="G27" s="179"/>
      <c r="H27" s="179"/>
      <c r="I27" s="19"/>
      <c r="J27" s="23"/>
    </row>
    <row r="28" spans="1:10" s="13" customFormat="1" ht="15" customHeight="1" x14ac:dyDescent="0.2">
      <c r="A28" s="166" t="s">
        <v>57</v>
      </c>
      <c r="B28" s="154"/>
      <c r="C28" s="154"/>
      <c r="D28" s="154"/>
      <c r="E28" s="154"/>
      <c r="F28" s="154"/>
      <c r="G28" s="154"/>
      <c r="H28" s="154"/>
      <c r="I28" s="19"/>
      <c r="J28" s="23"/>
    </row>
    <row r="29" spans="1:10" s="13" customFormat="1" ht="15" customHeight="1" x14ac:dyDescent="0.2">
      <c r="A29" s="168"/>
      <c r="B29" s="169"/>
      <c r="C29" s="169"/>
      <c r="D29" s="169"/>
      <c r="E29" s="169"/>
      <c r="F29" s="169"/>
      <c r="G29" s="169"/>
      <c r="H29" s="169"/>
      <c r="I29" s="19"/>
      <c r="J29" s="23"/>
    </row>
    <row r="30" spans="1:10" s="13" customFormat="1" ht="15" customHeight="1" x14ac:dyDescent="0.2">
      <c r="I30" s="19"/>
      <c r="J30" s="23"/>
    </row>
    <row r="31" spans="1:10" s="13" customFormat="1" ht="15" customHeight="1" x14ac:dyDescent="0.2">
      <c r="A31" s="13" t="s">
        <v>107</v>
      </c>
      <c r="B31" s="229" t="s">
        <v>108</v>
      </c>
      <c r="C31" s="229"/>
      <c r="D31" s="229"/>
      <c r="E31" s="229"/>
      <c r="F31" s="229"/>
      <c r="G31" s="229"/>
      <c r="H31" s="229"/>
      <c r="I31" s="19"/>
      <c r="J31" s="23"/>
    </row>
    <row r="32" spans="1:10" s="13" customFormat="1" ht="15" customHeight="1" x14ac:dyDescent="0.2">
      <c r="I32" s="19"/>
      <c r="J32" s="23"/>
    </row>
    <row r="33" spans="9:10" s="13" customFormat="1" ht="15" customHeight="1" x14ac:dyDescent="0.2">
      <c r="I33" s="19"/>
      <c r="J33" s="23"/>
    </row>
    <row r="34" spans="9:10" s="13" customFormat="1" ht="15" customHeight="1" x14ac:dyDescent="0.2">
      <c r="I34" s="19"/>
      <c r="J34" s="23"/>
    </row>
    <row r="35" spans="9:10" s="13" customFormat="1" ht="15" customHeight="1" x14ac:dyDescent="0.2">
      <c r="I35" s="19"/>
      <c r="J35" s="23"/>
    </row>
    <row r="36" spans="9:10" s="13" customFormat="1" ht="15" customHeight="1" x14ac:dyDescent="0.2">
      <c r="I36" s="19"/>
      <c r="J36" s="23"/>
    </row>
    <row r="37" spans="9:10" s="13" customFormat="1" ht="15" customHeight="1" x14ac:dyDescent="0.2">
      <c r="I37" s="19"/>
      <c r="J37" s="23"/>
    </row>
    <row r="38" spans="9:10" s="13" customFormat="1" ht="15" customHeight="1" x14ac:dyDescent="0.2">
      <c r="I38" s="19"/>
      <c r="J38" s="23"/>
    </row>
    <row r="39" spans="9:10" s="13" customFormat="1" ht="15" customHeight="1" x14ac:dyDescent="0.2">
      <c r="I39" s="19"/>
      <c r="J39" s="23"/>
    </row>
    <row r="40" spans="9:10" s="13" customFormat="1" ht="15" customHeight="1" x14ac:dyDescent="0.2">
      <c r="I40" s="19"/>
      <c r="J40" s="23"/>
    </row>
    <row r="41" spans="9:10" s="13" customFormat="1" ht="15" customHeight="1" x14ac:dyDescent="0.2">
      <c r="I41" s="19"/>
      <c r="J41" s="23"/>
    </row>
    <row r="42" spans="9:10" s="13" customFormat="1" ht="15" customHeight="1" x14ac:dyDescent="0.2">
      <c r="I42" s="19"/>
      <c r="J42" s="23"/>
    </row>
    <row r="43" spans="9:10" s="13" customFormat="1" ht="15" customHeight="1" x14ac:dyDescent="0.2">
      <c r="I43" s="19"/>
      <c r="J43" s="23"/>
    </row>
    <row r="44" spans="9:10" s="13" customFormat="1" ht="15" customHeight="1" x14ac:dyDescent="0.2">
      <c r="I44" s="5"/>
      <c r="J44" s="74"/>
    </row>
    <row r="45" spans="9:10" s="13" customFormat="1" ht="15" customHeight="1" x14ac:dyDescent="0.2">
      <c r="I45" s="5"/>
      <c r="J45" s="72"/>
    </row>
    <row r="46" spans="9:10" s="13" customFormat="1" ht="15" customHeight="1" x14ac:dyDescent="0.2">
      <c r="I46" s="5"/>
    </row>
    <row r="47" spans="9:10" s="13" customFormat="1" ht="15" customHeight="1" x14ac:dyDescent="0.2">
      <c r="I47" s="5"/>
    </row>
    <row r="48" spans="9:10" s="13" customFormat="1" ht="15" customHeight="1" x14ac:dyDescent="0.2">
      <c r="I48" s="5"/>
    </row>
    <row r="49" spans="9:9" s="13" customFormat="1" ht="15" customHeight="1" x14ac:dyDescent="0.2">
      <c r="I49" s="5"/>
    </row>
    <row r="50" spans="9:9" s="13" customFormat="1" ht="15" customHeight="1" x14ac:dyDescent="0.2">
      <c r="I50" s="5"/>
    </row>
  </sheetData>
  <dataConsolidate/>
  <mergeCells count="39">
    <mergeCell ref="B31:H31"/>
    <mergeCell ref="A28:H28"/>
    <mergeCell ref="A29:H29"/>
    <mergeCell ref="A25:F25"/>
    <mergeCell ref="G25:H25"/>
    <mergeCell ref="A26:F26"/>
    <mergeCell ref="G26:H26"/>
    <mergeCell ref="A27:H27"/>
    <mergeCell ref="A7:H7"/>
    <mergeCell ref="D21:G21"/>
    <mergeCell ref="D22:F22"/>
    <mergeCell ref="A23:F23"/>
    <mergeCell ref="G23:H23"/>
    <mergeCell ref="E8:H8"/>
    <mergeCell ref="A8:A9"/>
    <mergeCell ref="E17:H17"/>
    <mergeCell ref="E18:H18"/>
    <mergeCell ref="A24:F24"/>
    <mergeCell ref="G24:H24"/>
    <mergeCell ref="E9:E10"/>
    <mergeCell ref="F9:F10"/>
    <mergeCell ref="G9:G10"/>
    <mergeCell ref="H9:H10"/>
    <mergeCell ref="A22:B22"/>
    <mergeCell ref="A16:D16"/>
    <mergeCell ref="E19:H19"/>
    <mergeCell ref="E20:H20"/>
    <mergeCell ref="A15:H15"/>
    <mergeCell ref="G22:H22"/>
    <mergeCell ref="C8:C10"/>
    <mergeCell ref="D8:D10"/>
    <mergeCell ref="A21:B21"/>
    <mergeCell ref="B8:B9"/>
    <mergeCell ref="A3:G3"/>
    <mergeCell ref="G1:H2"/>
    <mergeCell ref="A1:F2"/>
    <mergeCell ref="C5:G5"/>
    <mergeCell ref="C6:G6"/>
    <mergeCell ref="A6:B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9" fitToHeight="0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2"/>
  <sheetViews>
    <sheetView topLeftCell="A4" workbookViewId="0">
      <selection activeCell="G33" sqref="G33"/>
    </sheetView>
  </sheetViews>
  <sheetFormatPr defaultRowHeight="12.75" x14ac:dyDescent="0.2"/>
  <cols>
    <col min="2" max="2" width="30" customWidth="1"/>
    <col min="5" max="5" width="15.140625" customWidth="1"/>
    <col min="6" max="6" width="13.5703125" customWidth="1"/>
    <col min="7" max="7" width="13" customWidth="1"/>
    <col min="8" max="8" width="15.5703125" customWidth="1"/>
  </cols>
  <sheetData>
    <row r="1" spans="1:8" ht="19.5" customHeight="1" x14ac:dyDescent="0.2">
      <c r="A1" s="143" t="s">
        <v>14</v>
      </c>
      <c r="B1" s="144"/>
      <c r="C1" s="144"/>
      <c r="D1" s="144"/>
      <c r="E1" s="144"/>
      <c r="F1" s="144"/>
      <c r="G1" s="184" t="s">
        <v>98</v>
      </c>
      <c r="H1" s="185"/>
    </row>
    <row r="2" spans="1:8" ht="18.75" customHeight="1" x14ac:dyDescent="0.2">
      <c r="A2" s="145"/>
      <c r="B2" s="146"/>
      <c r="C2" s="146"/>
      <c r="D2" s="146"/>
      <c r="E2" s="146"/>
      <c r="F2" s="146"/>
      <c r="G2" s="186"/>
      <c r="H2" s="187"/>
    </row>
    <row r="3" spans="1:8" x14ac:dyDescent="0.2">
      <c r="A3" s="183" t="s">
        <v>2</v>
      </c>
      <c r="B3" s="156"/>
      <c r="C3" s="156"/>
      <c r="D3" s="156"/>
      <c r="E3" s="156"/>
      <c r="F3" s="156"/>
      <c r="G3" s="156"/>
      <c r="H3" s="63"/>
    </row>
    <row r="4" spans="1:8" x14ac:dyDescent="0.2">
      <c r="A4" s="64"/>
      <c r="B4" s="57"/>
      <c r="C4" s="57"/>
      <c r="D4" s="57"/>
      <c r="E4" s="57"/>
      <c r="F4" s="57"/>
      <c r="G4" s="57"/>
      <c r="H4" s="69"/>
    </row>
    <row r="5" spans="1:8" x14ac:dyDescent="0.2">
      <c r="A5" s="70" t="s">
        <v>9</v>
      </c>
      <c r="B5" s="55"/>
      <c r="C5" s="155" t="s">
        <v>109</v>
      </c>
      <c r="D5" s="156"/>
      <c r="E5" s="156"/>
      <c r="F5" s="156"/>
      <c r="G5" s="188"/>
      <c r="H5" s="65" t="s">
        <v>3</v>
      </c>
    </row>
    <row r="6" spans="1:8" ht="57.75" customHeight="1" x14ac:dyDescent="0.2">
      <c r="A6" s="192" t="s">
        <v>138</v>
      </c>
      <c r="B6" s="193"/>
      <c r="C6" s="189" t="s">
        <v>140</v>
      </c>
      <c r="D6" s="190"/>
      <c r="E6" s="190"/>
      <c r="F6" s="190"/>
      <c r="G6" s="191"/>
      <c r="H6" s="66"/>
    </row>
    <row r="7" spans="1:8" ht="15.75" x14ac:dyDescent="0.2">
      <c r="A7" s="218" t="s">
        <v>95</v>
      </c>
      <c r="B7" s="219"/>
      <c r="C7" s="219"/>
      <c r="D7" s="219"/>
      <c r="E7" s="219"/>
      <c r="F7" s="219"/>
      <c r="G7" s="219"/>
      <c r="H7" s="220"/>
    </row>
    <row r="8" spans="1:8" x14ac:dyDescent="0.2">
      <c r="A8" s="242" t="s">
        <v>90</v>
      </c>
      <c r="B8" s="243"/>
      <c r="C8" s="243"/>
      <c r="D8" s="243"/>
      <c r="E8" s="243"/>
      <c r="F8" s="243"/>
      <c r="G8" s="243"/>
      <c r="H8" s="244"/>
    </row>
    <row r="9" spans="1:8" ht="12.75" customHeight="1" x14ac:dyDescent="0.2">
      <c r="A9" s="227" t="s">
        <v>10</v>
      </c>
      <c r="B9" s="216" t="s">
        <v>22</v>
      </c>
      <c r="C9" s="213" t="s">
        <v>11</v>
      </c>
      <c r="D9" s="213" t="s">
        <v>16</v>
      </c>
      <c r="E9" s="224" t="s">
        <v>106</v>
      </c>
      <c r="F9" s="225"/>
      <c r="G9" s="225"/>
      <c r="H9" s="226"/>
    </row>
    <row r="10" spans="1:8" x14ac:dyDescent="0.2">
      <c r="A10" s="228"/>
      <c r="B10" s="217"/>
      <c r="C10" s="214"/>
      <c r="D10" s="214"/>
      <c r="E10" s="196" t="s">
        <v>102</v>
      </c>
      <c r="F10" s="196" t="s">
        <v>103</v>
      </c>
      <c r="G10" s="196" t="s">
        <v>103</v>
      </c>
      <c r="H10" s="198" t="s">
        <v>104</v>
      </c>
    </row>
    <row r="11" spans="1:8" ht="22.5" x14ac:dyDescent="0.2">
      <c r="A11" s="67" t="s">
        <v>73</v>
      </c>
      <c r="B11" s="9" t="s">
        <v>137</v>
      </c>
      <c r="C11" s="215"/>
      <c r="D11" s="215"/>
      <c r="E11" s="197"/>
      <c r="F11" s="197"/>
      <c r="G11" s="197"/>
      <c r="H11" s="199"/>
    </row>
    <row r="12" spans="1:8" ht="39.75" customHeight="1" x14ac:dyDescent="0.2">
      <c r="A12" s="68" t="s">
        <v>75</v>
      </c>
      <c r="B12" s="60" t="s">
        <v>125</v>
      </c>
      <c r="C12" s="10" t="s">
        <v>82</v>
      </c>
      <c r="D12" s="61">
        <v>702.02</v>
      </c>
      <c r="E12" s="116">
        <v>0</v>
      </c>
      <c r="F12" s="116">
        <v>0</v>
      </c>
      <c r="G12" s="116">
        <v>0</v>
      </c>
      <c r="H12" s="118">
        <v>0</v>
      </c>
    </row>
    <row r="13" spans="1:8" x14ac:dyDescent="0.2">
      <c r="A13" s="75" t="s">
        <v>76</v>
      </c>
      <c r="B13" s="60" t="s">
        <v>118</v>
      </c>
      <c r="C13" s="10" t="s">
        <v>82</v>
      </c>
      <c r="D13" s="134">
        <v>702.02</v>
      </c>
      <c r="E13" s="116"/>
      <c r="F13" s="116"/>
      <c r="G13" s="116"/>
      <c r="H13" s="116"/>
    </row>
    <row r="14" spans="1:8" ht="27.75" customHeight="1" x14ac:dyDescent="0.2">
      <c r="A14" s="202" t="s">
        <v>92</v>
      </c>
      <c r="B14" s="203"/>
      <c r="C14" s="203"/>
      <c r="D14" s="204"/>
      <c r="E14" s="81">
        <f>SUM(E12:E13)</f>
        <v>0</v>
      </c>
      <c r="F14" s="81">
        <f t="shared" ref="F14:H14" si="0">SUM(F12:F13)</f>
        <v>0</v>
      </c>
      <c r="G14" s="81">
        <f t="shared" si="0"/>
        <v>0</v>
      </c>
      <c r="H14" s="81">
        <f t="shared" si="0"/>
        <v>0</v>
      </c>
    </row>
    <row r="15" spans="1:8" ht="24.75" customHeight="1" x14ac:dyDescent="0.2">
      <c r="A15" s="10" t="s">
        <v>74</v>
      </c>
      <c r="B15" s="11" t="s">
        <v>126</v>
      </c>
      <c r="C15" s="10" t="s">
        <v>70</v>
      </c>
      <c r="D15" s="126">
        <v>1</v>
      </c>
      <c r="E15" s="236">
        <v>0</v>
      </c>
      <c r="F15" s="237"/>
      <c r="G15" s="237"/>
      <c r="H15" s="238"/>
    </row>
    <row r="16" spans="1:8" ht="18.75" customHeight="1" x14ac:dyDescent="0.2">
      <c r="A16" s="10" t="s">
        <v>77</v>
      </c>
      <c r="B16" s="11" t="s">
        <v>119</v>
      </c>
      <c r="C16" s="10" t="s">
        <v>70</v>
      </c>
      <c r="D16" s="126">
        <v>6601</v>
      </c>
      <c r="E16" s="131"/>
      <c r="F16" s="132"/>
      <c r="G16" s="132"/>
      <c r="H16" s="133">
        <v>0</v>
      </c>
    </row>
    <row r="17" spans="1:8" ht="23.25" customHeight="1" x14ac:dyDescent="0.2">
      <c r="A17" s="68" t="s">
        <v>78</v>
      </c>
      <c r="B17" s="60" t="s">
        <v>83</v>
      </c>
      <c r="C17" s="10" t="s">
        <v>70</v>
      </c>
      <c r="D17" s="126">
        <v>1</v>
      </c>
      <c r="E17" s="236">
        <v>0</v>
      </c>
      <c r="F17" s="237"/>
      <c r="G17" s="237"/>
      <c r="H17" s="238"/>
    </row>
    <row r="18" spans="1:8" x14ac:dyDescent="0.2">
      <c r="A18" s="68" t="s">
        <v>79</v>
      </c>
      <c r="B18" s="60" t="s">
        <v>135</v>
      </c>
      <c r="C18" s="10" t="s">
        <v>70</v>
      </c>
      <c r="D18" s="126">
        <v>4</v>
      </c>
      <c r="E18" s="236">
        <v>0</v>
      </c>
      <c r="F18" s="237"/>
      <c r="G18" s="237"/>
      <c r="H18" s="238"/>
    </row>
    <row r="19" spans="1:8" x14ac:dyDescent="0.2">
      <c r="A19" s="68" t="s">
        <v>101</v>
      </c>
      <c r="B19" s="11" t="s">
        <v>86</v>
      </c>
      <c r="C19" s="10" t="s">
        <v>70</v>
      </c>
      <c r="D19" s="126">
        <v>6601</v>
      </c>
      <c r="E19" s="236">
        <v>0</v>
      </c>
      <c r="F19" s="237"/>
      <c r="G19" s="237"/>
      <c r="H19" s="238"/>
    </row>
    <row r="20" spans="1:8" x14ac:dyDescent="0.2">
      <c r="A20" s="75" t="s">
        <v>120</v>
      </c>
      <c r="B20" s="11" t="s">
        <v>87</v>
      </c>
      <c r="C20" s="10" t="s">
        <v>70</v>
      </c>
      <c r="D20" s="126">
        <v>1434</v>
      </c>
      <c r="E20" s="236">
        <v>0</v>
      </c>
      <c r="F20" s="237"/>
      <c r="G20" s="237"/>
      <c r="H20" s="238"/>
    </row>
    <row r="21" spans="1:8" x14ac:dyDescent="0.2">
      <c r="A21" s="75" t="s">
        <v>131</v>
      </c>
      <c r="B21" s="11" t="s">
        <v>132</v>
      </c>
      <c r="C21" s="10" t="s">
        <v>70</v>
      </c>
      <c r="D21" s="126">
        <v>6</v>
      </c>
      <c r="E21" s="236">
        <v>0</v>
      </c>
      <c r="F21" s="237"/>
      <c r="G21" s="237"/>
      <c r="H21" s="238"/>
    </row>
    <row r="22" spans="1:8" x14ac:dyDescent="0.2">
      <c r="A22" s="75" t="s">
        <v>133</v>
      </c>
      <c r="B22" s="11" t="s">
        <v>134</v>
      </c>
      <c r="C22" s="10" t="s">
        <v>70</v>
      </c>
      <c r="D22" s="126">
        <v>1</v>
      </c>
      <c r="E22" s="236">
        <v>0</v>
      </c>
      <c r="F22" s="237"/>
      <c r="G22" s="237"/>
      <c r="H22" s="238"/>
    </row>
    <row r="23" spans="1:8" x14ac:dyDescent="0.2">
      <c r="A23" s="202" t="s">
        <v>96</v>
      </c>
      <c r="B23" s="203"/>
      <c r="C23" s="203"/>
      <c r="D23" s="204"/>
      <c r="E23" s="239"/>
      <c r="F23" s="240"/>
      <c r="G23" s="241"/>
      <c r="H23" s="81">
        <f>SUM(E15:H20)</f>
        <v>0</v>
      </c>
    </row>
    <row r="24" spans="1:8" x14ac:dyDescent="0.2">
      <c r="A24" s="200" t="s">
        <v>97</v>
      </c>
      <c r="B24" s="201"/>
      <c r="C24" s="17"/>
      <c r="D24" s="17"/>
      <c r="E24" s="82"/>
      <c r="F24" s="83"/>
      <c r="G24" s="211">
        <f>E14+F14+G14+H14+H23</f>
        <v>0</v>
      </c>
      <c r="H24" s="212"/>
    </row>
    <row r="25" spans="1:8" x14ac:dyDescent="0.2">
      <c r="A25" s="178" t="s">
        <v>4</v>
      </c>
      <c r="B25" s="176"/>
      <c r="C25" s="176"/>
      <c r="D25" s="176"/>
      <c r="E25" s="176"/>
      <c r="F25" s="177"/>
      <c r="G25" s="175" t="s">
        <v>5</v>
      </c>
      <c r="H25" s="223"/>
    </row>
    <row r="26" spans="1:8" x14ac:dyDescent="0.2">
      <c r="A26" s="180"/>
      <c r="B26" s="181"/>
      <c r="C26" s="181"/>
      <c r="D26" s="181"/>
      <c r="E26" s="181"/>
      <c r="F26" s="194"/>
      <c r="G26" s="195"/>
      <c r="H26" s="152"/>
    </row>
    <row r="27" spans="1:8" x14ac:dyDescent="0.2">
      <c r="A27" s="178" t="s">
        <v>6</v>
      </c>
      <c r="B27" s="176"/>
      <c r="C27" s="176"/>
      <c r="D27" s="176"/>
      <c r="E27" s="176"/>
      <c r="F27" s="177"/>
      <c r="G27" s="175" t="s">
        <v>7</v>
      </c>
      <c r="H27" s="223"/>
    </row>
    <row r="28" spans="1:8" ht="13.5" thickBot="1" x14ac:dyDescent="0.25">
      <c r="A28" s="230"/>
      <c r="B28" s="231"/>
      <c r="C28" s="231"/>
      <c r="D28" s="231"/>
      <c r="E28" s="231"/>
      <c r="F28" s="232"/>
      <c r="G28" s="233"/>
      <c r="H28" s="234"/>
    </row>
    <row r="29" spans="1:8" x14ac:dyDescent="0.2">
      <c r="A29" s="168"/>
      <c r="B29" s="169"/>
      <c r="C29" s="169"/>
      <c r="D29" s="169"/>
      <c r="E29" s="169"/>
      <c r="F29" s="169"/>
      <c r="G29" s="169"/>
      <c r="H29" s="169"/>
    </row>
    <row r="32" spans="1:8" x14ac:dyDescent="0.2">
      <c r="A32" s="13" t="s">
        <v>107</v>
      </c>
      <c r="B32" s="229" t="s">
        <v>108</v>
      </c>
      <c r="C32" s="229"/>
      <c r="D32" s="229"/>
      <c r="E32" s="229"/>
      <c r="F32" s="229"/>
      <c r="G32" s="229"/>
      <c r="H32" s="229"/>
    </row>
  </sheetData>
  <mergeCells count="39">
    <mergeCell ref="A24:B24"/>
    <mergeCell ref="A27:F27"/>
    <mergeCell ref="G27:H27"/>
    <mergeCell ref="A28:F28"/>
    <mergeCell ref="G28:H28"/>
    <mergeCell ref="B32:H32"/>
    <mergeCell ref="A9:A10"/>
    <mergeCell ref="B9:B10"/>
    <mergeCell ref="C9:C11"/>
    <mergeCell ref="D9:D11"/>
    <mergeCell ref="A29:H29"/>
    <mergeCell ref="G24:H24"/>
    <mergeCell ref="G25:H25"/>
    <mergeCell ref="G26:H26"/>
    <mergeCell ref="A25:F25"/>
    <mergeCell ref="A26:F26"/>
    <mergeCell ref="E9:H9"/>
    <mergeCell ref="E10:E11"/>
    <mergeCell ref="F10:F11"/>
    <mergeCell ref="E15:H15"/>
    <mergeCell ref="E17:H17"/>
    <mergeCell ref="A7:H7"/>
    <mergeCell ref="G10:G11"/>
    <mergeCell ref="H10:H11"/>
    <mergeCell ref="A8:H8"/>
    <mergeCell ref="E18:H18"/>
    <mergeCell ref="A14:D14"/>
    <mergeCell ref="A1:F2"/>
    <mergeCell ref="G1:H2"/>
    <mergeCell ref="A3:G3"/>
    <mergeCell ref="C5:G5"/>
    <mergeCell ref="A6:B6"/>
    <mergeCell ref="C6:G6"/>
    <mergeCell ref="E21:H21"/>
    <mergeCell ref="E22:H22"/>
    <mergeCell ref="E19:H19"/>
    <mergeCell ref="E20:H20"/>
    <mergeCell ref="A23:D23"/>
    <mergeCell ref="E23:G23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4"/>
  <sheetViews>
    <sheetView showZeros="0" topLeftCell="A7" zoomScaleNormal="100" zoomScaleSheetLayoutView="100" workbookViewId="0">
      <selection activeCell="I37" sqref="I37"/>
    </sheetView>
  </sheetViews>
  <sheetFormatPr defaultColWidth="11.42578125" defaultRowHeight="15" customHeight="1" x14ac:dyDescent="0.2"/>
  <cols>
    <col min="1" max="1" width="3.7109375" style="25" customWidth="1"/>
    <col min="2" max="2" width="30.7109375" style="24" customWidth="1"/>
    <col min="3" max="3" width="15.7109375" style="24" customWidth="1"/>
    <col min="4" max="5" width="10.7109375" style="24" customWidth="1"/>
    <col min="6" max="6" width="15.7109375" style="24" customWidth="1"/>
    <col min="7" max="16384" width="11.42578125" style="24"/>
  </cols>
  <sheetData>
    <row r="1" spans="1:7" ht="15" customHeight="1" thickBot="1" x14ac:dyDescent="0.25">
      <c r="A1" s="282" t="s">
        <v>55</v>
      </c>
      <c r="B1" s="282"/>
      <c r="C1" s="282"/>
      <c r="D1" s="282"/>
      <c r="E1" s="282"/>
      <c r="F1" s="50" t="s">
        <v>1</v>
      </c>
    </row>
    <row r="2" spans="1:7" ht="15" customHeight="1" thickTop="1" x14ac:dyDescent="0.2">
      <c r="A2" s="283"/>
      <c r="B2" s="283"/>
      <c r="C2" s="283"/>
      <c r="D2" s="283"/>
      <c r="E2" s="283"/>
      <c r="F2" s="54" t="s">
        <v>48</v>
      </c>
    </row>
    <row r="3" spans="1:7" ht="15" customHeight="1" x14ac:dyDescent="0.2">
      <c r="A3" s="284" t="s">
        <v>2</v>
      </c>
      <c r="B3" s="284"/>
      <c r="C3" s="284"/>
      <c r="D3" s="284"/>
      <c r="E3" s="284"/>
      <c r="F3" s="284"/>
    </row>
    <row r="4" spans="1:7" ht="15" customHeight="1" x14ac:dyDescent="0.2">
      <c r="A4" s="285"/>
      <c r="B4" s="286"/>
      <c r="C4" s="286"/>
      <c r="D4" s="286"/>
      <c r="E4" s="286"/>
      <c r="F4" s="287"/>
    </row>
    <row r="5" spans="1:7" ht="15" customHeight="1" x14ac:dyDescent="0.2">
      <c r="A5" s="86" t="s">
        <v>9</v>
      </c>
      <c r="B5" s="84"/>
      <c r="C5" s="288" t="s">
        <v>110</v>
      </c>
      <c r="D5" s="289"/>
      <c r="E5" s="290"/>
      <c r="F5" s="85" t="s">
        <v>3</v>
      </c>
    </row>
    <row r="6" spans="1:7" ht="66" customHeight="1" thickBot="1" x14ac:dyDescent="0.25">
      <c r="A6" s="291" t="s">
        <v>138</v>
      </c>
      <c r="B6" s="291"/>
      <c r="C6" s="292" t="s">
        <v>140</v>
      </c>
      <c r="D6" s="293"/>
      <c r="E6" s="293"/>
      <c r="F6" s="51"/>
    </row>
    <row r="7" spans="1:7" ht="15" customHeight="1" thickTop="1" x14ac:dyDescent="0.2">
      <c r="A7" s="254" t="s">
        <v>40</v>
      </c>
      <c r="B7" s="255"/>
      <c r="C7" s="255"/>
      <c r="D7" s="251" t="s">
        <v>39</v>
      </c>
      <c r="E7" s="252"/>
      <c r="F7" s="253"/>
    </row>
    <row r="8" spans="1:7" ht="15" customHeight="1" x14ac:dyDescent="0.2">
      <c r="A8" s="256"/>
      <c r="B8" s="257"/>
      <c r="C8" s="257"/>
      <c r="D8" s="52" t="s">
        <v>42</v>
      </c>
      <c r="E8" s="52" t="s">
        <v>41</v>
      </c>
      <c r="F8" s="258" t="s">
        <v>38</v>
      </c>
    </row>
    <row r="9" spans="1:7" s="38" customFormat="1" ht="15" customHeight="1" x14ac:dyDescent="0.2">
      <c r="A9" s="274" t="s">
        <v>37</v>
      </c>
      <c r="B9" s="276" t="s">
        <v>50</v>
      </c>
      <c r="C9" s="277"/>
      <c r="D9" s="49" t="s">
        <v>43</v>
      </c>
      <c r="E9" s="49" t="s">
        <v>44</v>
      </c>
      <c r="F9" s="259"/>
    </row>
    <row r="10" spans="1:7" s="38" customFormat="1" ht="15" customHeight="1" x14ac:dyDescent="0.2">
      <c r="A10" s="275"/>
      <c r="B10" s="278"/>
      <c r="C10" s="279"/>
      <c r="D10" s="87">
        <f>ROUND(D11+D12+D13,4)</f>
        <v>0.14249999999999999</v>
      </c>
      <c r="E10" s="88">
        <f>ROUND(E11+E12+E13,4)</f>
        <v>0.1661</v>
      </c>
      <c r="F10" s="45">
        <f>D10*FCON!$E$31</f>
        <v>0</v>
      </c>
      <c r="G10" s="44"/>
    </row>
    <row r="11" spans="1:7" s="41" customFormat="1" ht="15" customHeight="1" x14ac:dyDescent="0.2">
      <c r="A11" s="43">
        <v>1</v>
      </c>
      <c r="B11" s="280" t="s">
        <v>36</v>
      </c>
      <c r="C11" s="281"/>
      <c r="D11" s="89">
        <v>0.05</v>
      </c>
      <c r="E11" s="90">
        <f>ROUND((1/(1-$D$10))*D11,4)</f>
        <v>5.8299999999999998E-2</v>
      </c>
      <c r="F11" s="42">
        <f>D11*FCON!$E$31</f>
        <v>0</v>
      </c>
    </row>
    <row r="12" spans="1:7" s="41" customFormat="1" ht="15" customHeight="1" x14ac:dyDescent="0.2">
      <c r="A12" s="48">
        <v>2</v>
      </c>
      <c r="B12" s="272" t="s">
        <v>35</v>
      </c>
      <c r="C12" s="273"/>
      <c r="D12" s="89">
        <v>1.6500000000000001E-2</v>
      </c>
      <c r="E12" s="90">
        <f t="shared" ref="E12" si="0">ROUND((1/(1-$D$10))*D12,4)</f>
        <v>1.9199999999999998E-2</v>
      </c>
      <c r="F12" s="42">
        <f>D12*FCON!$E$31</f>
        <v>0</v>
      </c>
    </row>
    <row r="13" spans="1:7" s="41" customFormat="1" ht="15" customHeight="1" x14ac:dyDescent="0.2">
      <c r="A13" s="48">
        <v>3</v>
      </c>
      <c r="B13" s="272" t="s">
        <v>34</v>
      </c>
      <c r="C13" s="273"/>
      <c r="D13" s="89">
        <v>7.5999999999999998E-2</v>
      </c>
      <c r="E13" s="90">
        <f>ROUND((1/(1-$D$10))*D13,4)</f>
        <v>8.8599999999999998E-2</v>
      </c>
      <c r="F13" s="42">
        <f>D13*FCON!$E$31</f>
        <v>0</v>
      </c>
      <c r="G13" s="47"/>
    </row>
    <row r="14" spans="1:7" s="38" customFormat="1" ht="15" customHeight="1" x14ac:dyDescent="0.2">
      <c r="A14" s="46" t="s">
        <v>33</v>
      </c>
      <c r="B14" s="248" t="s">
        <v>32</v>
      </c>
      <c r="C14" s="249"/>
      <c r="D14" s="91">
        <f>ROUND(1-(1/(E14+1)),4)</f>
        <v>9.0899999999999995E-2</v>
      </c>
      <c r="E14" s="92">
        <v>0.1</v>
      </c>
      <c r="F14" s="45">
        <f>D14*(FCON!$E$31-F10)</f>
        <v>0</v>
      </c>
    </row>
    <row r="15" spans="1:7" s="38" customFormat="1" ht="35.1" customHeight="1" x14ac:dyDescent="0.2">
      <c r="A15" s="53" t="s">
        <v>45</v>
      </c>
      <c r="B15" s="263" t="s">
        <v>31</v>
      </c>
      <c r="C15" s="264"/>
      <c r="D15" s="265"/>
      <c r="E15" s="40">
        <f>ROUND((1+E14)*(1+E10),4)</f>
        <v>1.2827</v>
      </c>
      <c r="F15" s="39"/>
    </row>
    <row r="16" spans="1:7" ht="15" customHeight="1" x14ac:dyDescent="0.2">
      <c r="A16" s="32" t="s">
        <v>4</v>
      </c>
      <c r="B16" s="33"/>
      <c r="C16" s="33"/>
      <c r="D16" s="31"/>
      <c r="E16" s="32" t="s">
        <v>5</v>
      </c>
      <c r="F16" s="31"/>
    </row>
    <row r="17" spans="1:6" ht="15" customHeight="1" x14ac:dyDescent="0.2">
      <c r="A17" s="37"/>
      <c r="B17" s="36"/>
      <c r="C17" s="36"/>
      <c r="D17" s="34"/>
      <c r="E17" s="35"/>
      <c r="F17" s="34"/>
    </row>
    <row r="18" spans="1:6" ht="15" customHeight="1" x14ac:dyDescent="0.2">
      <c r="A18" s="32" t="s">
        <v>6</v>
      </c>
      <c r="B18" s="33"/>
      <c r="C18" s="33"/>
      <c r="D18" s="31"/>
      <c r="E18" s="32" t="s">
        <v>7</v>
      </c>
      <c r="F18" s="31"/>
    </row>
    <row r="19" spans="1:6" ht="15" customHeight="1" x14ac:dyDescent="0.2">
      <c r="A19" s="30"/>
      <c r="B19" s="29"/>
      <c r="C19" s="29"/>
      <c r="D19" s="27"/>
      <c r="E19" s="28"/>
      <c r="F19" s="27"/>
    </row>
    <row r="20" spans="1:6" ht="12" customHeight="1" x14ac:dyDescent="0.2">
      <c r="A20" s="266" t="s">
        <v>30</v>
      </c>
      <c r="B20" s="267"/>
      <c r="C20" s="267"/>
      <c r="D20" s="267"/>
      <c r="E20" s="267"/>
      <c r="F20" s="268"/>
    </row>
    <row r="21" spans="1:6" ht="12" customHeight="1" x14ac:dyDescent="0.2">
      <c r="A21" s="166" t="s">
        <v>29</v>
      </c>
      <c r="B21" s="154"/>
      <c r="C21" s="154"/>
      <c r="D21" s="154"/>
      <c r="E21" s="154"/>
      <c r="F21" s="167"/>
    </row>
    <row r="22" spans="1:6" ht="12" customHeight="1" x14ac:dyDescent="0.2">
      <c r="A22" s="166" t="s">
        <v>28</v>
      </c>
      <c r="B22" s="154"/>
      <c r="C22" s="154"/>
      <c r="D22" s="154"/>
      <c r="E22" s="154"/>
      <c r="F22" s="167"/>
    </row>
    <row r="23" spans="1:6" ht="12" customHeight="1" x14ac:dyDescent="0.2">
      <c r="A23" s="269" t="s">
        <v>27</v>
      </c>
      <c r="B23" s="270"/>
      <c r="C23" s="270"/>
      <c r="D23" s="270"/>
      <c r="E23" s="270"/>
      <c r="F23" s="271"/>
    </row>
    <row r="24" spans="1:6" ht="12" customHeight="1" x14ac:dyDescent="0.2">
      <c r="A24" s="260" t="s">
        <v>26</v>
      </c>
      <c r="B24" s="261"/>
      <c r="C24" s="261"/>
      <c r="D24" s="261"/>
      <c r="E24" s="261"/>
      <c r="F24" s="262"/>
    </row>
    <row r="25" spans="1:6" ht="12" customHeight="1" x14ac:dyDescent="0.2">
      <c r="A25" s="166" t="s">
        <v>47</v>
      </c>
      <c r="B25" s="154"/>
      <c r="C25" s="154"/>
      <c r="D25" s="154"/>
      <c r="E25" s="154"/>
      <c r="F25" s="167"/>
    </row>
    <row r="26" spans="1:6" ht="12" customHeight="1" x14ac:dyDescent="0.2">
      <c r="A26" s="166" t="s">
        <v>25</v>
      </c>
      <c r="B26" s="154"/>
      <c r="C26" s="154"/>
      <c r="D26" s="154"/>
      <c r="E26" s="154"/>
      <c r="F26" s="167"/>
    </row>
    <row r="27" spans="1:6" ht="12" customHeight="1" x14ac:dyDescent="0.2">
      <c r="A27" s="166" t="str">
        <f>CONCATENATE("     K4' = { [ 1 / ( 1 - ",D10," ) ] - 1 } x 100")</f>
        <v xml:space="preserve">     K4' = { [ 1 / ( 1 - 0,1425 ) ] - 1 } x 100</v>
      </c>
      <c r="B27" s="154"/>
      <c r="C27" s="154"/>
      <c r="D27" s="154"/>
      <c r="E27" s="154"/>
      <c r="F27" s="167"/>
    </row>
    <row r="28" spans="1:6" ht="12" customHeight="1" x14ac:dyDescent="0.2">
      <c r="A28" s="235" t="s">
        <v>46</v>
      </c>
      <c r="B28" s="179"/>
      <c r="C28" s="179"/>
      <c r="D28" s="179"/>
      <c r="E28" s="179"/>
      <c r="F28" s="250"/>
    </row>
    <row r="29" spans="1:6" ht="12" customHeight="1" x14ac:dyDescent="0.2">
      <c r="A29" s="235" t="s">
        <v>49</v>
      </c>
      <c r="B29" s="179"/>
      <c r="C29" s="179"/>
      <c r="D29" s="179"/>
      <c r="E29" s="179"/>
      <c r="F29" s="250"/>
    </row>
    <row r="30" spans="1:6" ht="24" customHeight="1" x14ac:dyDescent="0.2">
      <c r="A30" s="245" t="s">
        <v>51</v>
      </c>
      <c r="B30" s="246"/>
      <c r="C30" s="246"/>
      <c r="D30" s="246"/>
      <c r="E30" s="246"/>
      <c r="F30" s="247"/>
    </row>
    <row r="31" spans="1:6" ht="21.75" customHeight="1" x14ac:dyDescent="0.2">
      <c r="A31" s="245" t="s">
        <v>52</v>
      </c>
      <c r="B31" s="246"/>
      <c r="C31" s="246"/>
      <c r="D31" s="246"/>
      <c r="E31" s="246"/>
      <c r="F31" s="247"/>
    </row>
    <row r="32" spans="1:6" ht="11.25" x14ac:dyDescent="0.2">
      <c r="A32" s="245" t="s">
        <v>53</v>
      </c>
      <c r="B32" s="246"/>
      <c r="C32" s="246"/>
      <c r="D32" s="246"/>
      <c r="E32" s="246"/>
      <c r="F32" s="247"/>
    </row>
    <row r="33" spans="1:6" ht="11.25" x14ac:dyDescent="0.2">
      <c r="A33" s="245" t="s">
        <v>54</v>
      </c>
      <c r="B33" s="246"/>
      <c r="C33" s="246"/>
      <c r="D33" s="246"/>
      <c r="E33" s="246"/>
      <c r="F33" s="247"/>
    </row>
    <row r="34" spans="1:6" s="26" customFormat="1" ht="12" customHeight="1" x14ac:dyDescent="0.2">
      <c r="A34" s="20"/>
      <c r="B34" s="21"/>
      <c r="C34" s="21"/>
      <c r="D34" s="21"/>
      <c r="E34" s="21"/>
      <c r="F34" s="22"/>
    </row>
  </sheetData>
  <mergeCells count="30">
    <mergeCell ref="A1:E2"/>
    <mergeCell ref="A3:F3"/>
    <mergeCell ref="A4:F4"/>
    <mergeCell ref="C5:E5"/>
    <mergeCell ref="A6:B6"/>
    <mergeCell ref="C6:E6"/>
    <mergeCell ref="D7:F7"/>
    <mergeCell ref="A7:C8"/>
    <mergeCell ref="A25:F25"/>
    <mergeCell ref="F8:F9"/>
    <mergeCell ref="A24:F24"/>
    <mergeCell ref="B15:D15"/>
    <mergeCell ref="A20:F20"/>
    <mergeCell ref="A21:F21"/>
    <mergeCell ref="A22:F22"/>
    <mergeCell ref="A23:F23"/>
    <mergeCell ref="B13:C13"/>
    <mergeCell ref="A9:A10"/>
    <mergeCell ref="B9:C10"/>
    <mergeCell ref="B11:C11"/>
    <mergeCell ref="B12:C12"/>
    <mergeCell ref="A32:F32"/>
    <mergeCell ref="A33:F33"/>
    <mergeCell ref="B14:C14"/>
    <mergeCell ref="A30:F30"/>
    <mergeCell ref="A31:F31"/>
    <mergeCell ref="A26:F26"/>
    <mergeCell ref="A27:F27"/>
    <mergeCell ref="A28:F28"/>
    <mergeCell ref="A29:F29"/>
  </mergeCells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FCON</vt:lpstr>
      <vt:lpstr>FCON1_Qtd. _  FASE 1</vt:lpstr>
      <vt:lpstr>FCON1_Qtd. _ FASE 2</vt:lpstr>
      <vt:lpstr>FCON2_FatorK3,4</vt:lpstr>
      <vt:lpstr>FCON!Area_de_impressao</vt:lpstr>
      <vt:lpstr>'FCON1_Qtd. _  FASE 1'!Area_de_impressao</vt:lpstr>
      <vt:lpstr>'FCON2_FatorK3,4'!Area_de_impressao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Ana Kelly Araújo Melo</cp:lastModifiedBy>
  <cp:lastPrinted>2018-08-10T18:35:55Z</cp:lastPrinted>
  <dcterms:created xsi:type="dcterms:W3CDTF">2011-10-17T16:35:11Z</dcterms:created>
  <dcterms:modified xsi:type="dcterms:W3CDTF">2021-12-16T14:50:16Z</dcterms:modified>
</cp:coreProperties>
</file>