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Alessandra\Dropbox\CODEVASF_3aSR\2021\TR's Licitações 2021\SRP Pavimentação_Metropolitana-ok.1\ERRATA\"/>
    </mc:Choice>
  </mc:AlternateContent>
  <bookViews>
    <workbookView xWindow="-120" yWindow="-120" windowWidth="29040" windowHeight="15840" tabRatio="837"/>
  </bookViews>
  <sheets>
    <sheet name="MODULO TOTAL_TSD" sheetId="37" r:id="rId1"/>
    <sheet name="MODULO MINIMO_TSD" sheetId="47" r:id="rId2"/>
    <sheet name="CRONOGRAMA TOTAL" sheetId="39" r:id="rId3"/>
    <sheet name="CRONOGRAMA MINIMO" sheetId="33" r:id="rId4"/>
    <sheet name="CONSUMO DE MAT. BET.MINIMO" sheetId="40" r:id="rId5"/>
    <sheet name=" CONSUMO DE MAT. B TOTAL" sheetId="41" r:id="rId6"/>
    <sheet name="MC MODULO_tsd" sheetId="48" r:id="rId7"/>
    <sheet name="CPU CODEVASF" sheetId="5" r:id="rId8"/>
    <sheet name="CPU_SICRO" sheetId="29" r:id="rId9"/>
    <sheet name="Projeto Executivo" sheetId="35" r:id="rId10"/>
    <sheet name="Ensaios" sheetId="34" r:id="rId11"/>
    <sheet name="CPU_Ensaios" sheetId="50" r:id="rId12"/>
    <sheet name="BDI" sheetId="22" r:id="rId13"/>
    <sheet name="ENC. SOCIAIS" sheetId="8" r:id="rId14"/>
    <sheet name="Mob e Desmob_TSD" sheetId="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A" localSheetId="5">[1]SERVIÇO!#REF!</definedName>
    <definedName name="\A" localSheetId="12">[1]SERVIÇO!#REF!</definedName>
    <definedName name="\A" localSheetId="2">[1]SERVIÇO!#REF!</definedName>
    <definedName name="\A" localSheetId="10">[1]SERVIÇO!#REF!</definedName>
    <definedName name="\A" localSheetId="0">[1]SERVIÇO!#REF!</definedName>
    <definedName name="\A" localSheetId="9">[1]SERVIÇO!#REF!</definedName>
    <definedName name="\A">[1]SERVIÇO!#REF!</definedName>
    <definedName name="\B" localSheetId="5">[1]SERVIÇO!#REF!</definedName>
    <definedName name="\B" localSheetId="12">[1]SERVIÇO!#REF!</definedName>
    <definedName name="\B" localSheetId="2">[1]SERVIÇO!#REF!</definedName>
    <definedName name="\B" localSheetId="10">[1]SERVIÇO!#REF!</definedName>
    <definedName name="\B" localSheetId="0">[1]SERVIÇO!#REF!</definedName>
    <definedName name="\B" localSheetId="9">[1]SERVIÇO!#REF!</definedName>
    <definedName name="\B">[1]SERVIÇO!#REF!</definedName>
    <definedName name="\C" localSheetId="5">[1]SERVIÇO!#REF!</definedName>
    <definedName name="\C" localSheetId="12">[1]SERVIÇO!#REF!</definedName>
    <definedName name="\C" localSheetId="2">[1]SERVIÇO!#REF!</definedName>
    <definedName name="\C" localSheetId="0">[1]SERVIÇO!#REF!</definedName>
    <definedName name="\C" localSheetId="9">[1]SERVIÇO!#REF!</definedName>
    <definedName name="\C">[1]SERVIÇO!#REF!</definedName>
    <definedName name="\I" localSheetId="5">[1]SERVIÇO!#REF!</definedName>
    <definedName name="\I" localSheetId="12">[1]SERVIÇO!#REF!</definedName>
    <definedName name="\I" localSheetId="2">[1]SERVIÇO!#REF!</definedName>
    <definedName name="\I" localSheetId="0">[1]SERVIÇO!#REF!</definedName>
    <definedName name="\I" localSheetId="9">[1]SERVIÇO!#REF!</definedName>
    <definedName name="\I">[1]SERVIÇO!#REF!</definedName>
    <definedName name="\J" localSheetId="5">[1]SERVIÇO!#REF!</definedName>
    <definedName name="\J" localSheetId="12">[1]SERVIÇO!#REF!</definedName>
    <definedName name="\J" localSheetId="2">[1]SERVIÇO!#REF!</definedName>
    <definedName name="\J" localSheetId="0">[1]SERVIÇO!#REF!</definedName>
    <definedName name="\J" localSheetId="9">[1]SERVIÇO!#REF!</definedName>
    <definedName name="\J">[1]SERVIÇO!#REF!</definedName>
    <definedName name="\O" localSheetId="5">[1]SERVIÇO!#REF!</definedName>
    <definedName name="\O" localSheetId="2">[1]SERVIÇO!#REF!</definedName>
    <definedName name="\O" localSheetId="0">[1]SERVIÇO!#REF!</definedName>
    <definedName name="\O" localSheetId="9">[1]SERVIÇO!#REF!</definedName>
    <definedName name="\O">[1]SERVIÇO!#REF!</definedName>
    <definedName name="\P" localSheetId="5">[1]SERVIÇO!#REF!</definedName>
    <definedName name="\P" localSheetId="2">[1]SERVIÇO!#REF!</definedName>
    <definedName name="\P" localSheetId="0">[1]SERVIÇO!#REF!</definedName>
    <definedName name="\P" localSheetId="9">[1]SERVIÇO!#REF!</definedName>
    <definedName name="\P">[1]SERVIÇO!#REF!</definedName>
    <definedName name="_01_09_96" localSheetId="5">#REF!</definedName>
    <definedName name="_01_09_96" localSheetId="4">#REF!</definedName>
    <definedName name="_01_09_96" localSheetId="2">#REF!</definedName>
    <definedName name="_01_09_96" localSheetId="10">#REF!</definedName>
    <definedName name="_01_09_96" localSheetId="0">#REF!</definedName>
    <definedName name="_01_09_96" localSheetId="9">#REF!</definedName>
    <definedName name="_01_09_96">#REF!</definedName>
    <definedName name="_ACR10" localSheetId="5">[1]SERVIÇO!#REF!</definedName>
    <definedName name="_ACR10" localSheetId="4">[1]SERVIÇO!#REF!</definedName>
    <definedName name="_ACR10" localSheetId="2">[1]SERVIÇO!#REF!</definedName>
    <definedName name="_ACR10" localSheetId="0">[1]SERVIÇO!#REF!</definedName>
    <definedName name="_ACR10" localSheetId="9">[1]SERVIÇO!#REF!</definedName>
    <definedName name="_ACR10">[1]SERVIÇO!#REF!</definedName>
    <definedName name="_ACR15" localSheetId="5">[1]SERVIÇO!#REF!</definedName>
    <definedName name="_ACR15" localSheetId="2">[1]SERVIÇO!#REF!</definedName>
    <definedName name="_ACR15" localSheetId="0">[1]SERVIÇO!#REF!</definedName>
    <definedName name="_ACR15" localSheetId="9">[1]SERVIÇO!#REF!</definedName>
    <definedName name="_ACR15">[1]SERVIÇO!#REF!</definedName>
    <definedName name="_acr20" localSheetId="5">[1]SERVIÇO!#REF!</definedName>
    <definedName name="_acr20" localSheetId="2">[1]SERVIÇO!#REF!</definedName>
    <definedName name="_acr20" localSheetId="0">[1]SERVIÇO!#REF!</definedName>
    <definedName name="_acr20" localSheetId="9">[1]SERVIÇO!#REF!</definedName>
    <definedName name="_acr20">[1]SERVIÇO!#REF!</definedName>
    <definedName name="_acr5" localSheetId="5">[1]SERVIÇO!#REF!</definedName>
    <definedName name="_acr5" localSheetId="2">[1]SERVIÇO!#REF!</definedName>
    <definedName name="_acr5" localSheetId="0">[1]SERVIÇO!#REF!</definedName>
    <definedName name="_acr5" localSheetId="9">[1]SERVIÇO!#REF!</definedName>
    <definedName name="_acr5">[1]SERVIÇO!#REF!</definedName>
    <definedName name="_ARQ1" localSheetId="5">[1]SERVIÇO!#REF!</definedName>
    <definedName name="_ARQ1" localSheetId="2">[1]SERVIÇO!#REF!</definedName>
    <definedName name="_ARQ1" localSheetId="0">[1]SERVIÇO!#REF!</definedName>
    <definedName name="_ARQ1" localSheetId="9">[1]SERVIÇO!#REF!</definedName>
    <definedName name="_ARQ1">[1]SERVIÇO!#REF!</definedName>
    <definedName name="_xlnm._FilterDatabase" localSheetId="7" hidden="1">'CPU CODEVASF'!$A$10:$H$57</definedName>
    <definedName name="_xlnm._FilterDatabase" localSheetId="8" hidden="1">CPU_SICRO!$K$1:$K$1752</definedName>
    <definedName name="_Order1" hidden="1">255</definedName>
    <definedName name="_PL1" localSheetId="5">#REF!</definedName>
    <definedName name="_PL1" localSheetId="4">#REF!</definedName>
    <definedName name="_PL1" localSheetId="2">#REF!</definedName>
    <definedName name="_PL1" localSheetId="10">#REF!</definedName>
    <definedName name="_PL1" localSheetId="0">#REF!</definedName>
    <definedName name="_PL1" localSheetId="9">#REF!</definedName>
    <definedName name="_PL1">#REF!</definedName>
    <definedName name="_QT100" localSheetId="5">[1]SERVIÇO!#REF!</definedName>
    <definedName name="_QT100" localSheetId="12">[1]SERVIÇO!#REF!</definedName>
    <definedName name="_QT100" localSheetId="2">[1]SERVIÇO!#REF!</definedName>
    <definedName name="_QT100" localSheetId="10">[1]SERVIÇO!#REF!</definedName>
    <definedName name="_QT100" localSheetId="0">[1]SERVIÇO!#REF!</definedName>
    <definedName name="_QT100" localSheetId="9">[1]SERVIÇO!#REF!</definedName>
    <definedName name="_QT100">[1]SERVIÇO!#REF!</definedName>
    <definedName name="_QT2" localSheetId="5">[1]SERVIÇO!#REF!</definedName>
    <definedName name="_QT2" localSheetId="12">[1]SERVIÇO!#REF!</definedName>
    <definedName name="_QT2" localSheetId="2">[1]SERVIÇO!#REF!</definedName>
    <definedName name="_QT2" localSheetId="10">[1]SERVIÇO!#REF!</definedName>
    <definedName name="_QT2" localSheetId="0">[1]SERVIÇO!#REF!</definedName>
    <definedName name="_QT2" localSheetId="9">[1]SERVIÇO!#REF!</definedName>
    <definedName name="_QT2">[1]SERVIÇO!#REF!</definedName>
    <definedName name="_QT3" localSheetId="5">[1]SERVIÇO!#REF!</definedName>
    <definedName name="_QT3" localSheetId="2">[1]SERVIÇO!#REF!</definedName>
    <definedName name="_QT3" localSheetId="0">[1]SERVIÇO!#REF!</definedName>
    <definedName name="_QT3" localSheetId="9">[1]SERVIÇO!#REF!</definedName>
    <definedName name="_QT3">[1]SERVIÇO!#REF!</definedName>
    <definedName name="_QT4" localSheetId="5">[1]SERVIÇO!#REF!</definedName>
    <definedName name="_QT4" localSheetId="2">[1]SERVIÇO!#REF!</definedName>
    <definedName name="_QT4" localSheetId="0">[1]SERVIÇO!#REF!</definedName>
    <definedName name="_QT4" localSheetId="9">[1]SERVIÇO!#REF!</definedName>
    <definedName name="_QT4">[1]SERVIÇO!#REF!</definedName>
    <definedName name="_QT50" localSheetId="5">[1]SERVIÇO!#REF!</definedName>
    <definedName name="_QT50" localSheetId="2">[1]SERVIÇO!#REF!</definedName>
    <definedName name="_QT50" localSheetId="0">[1]SERVIÇO!#REF!</definedName>
    <definedName name="_QT50" localSheetId="9">[1]SERVIÇO!#REF!</definedName>
    <definedName name="_QT50">[1]SERVIÇO!#REF!</definedName>
    <definedName name="_QT75" localSheetId="5">[1]SERVIÇO!#REF!</definedName>
    <definedName name="_QT75" localSheetId="2">[1]SERVIÇO!#REF!</definedName>
    <definedName name="_QT75" localSheetId="0">[1]SERVIÇO!#REF!</definedName>
    <definedName name="_QT75" localSheetId="9">[1]SERVIÇO!#REF!</definedName>
    <definedName name="_QT75">[1]SERVIÇO!#REF!</definedName>
    <definedName name="_T" localSheetId="5">[1]SERVIÇO!#REF!</definedName>
    <definedName name="_T" localSheetId="2">[1]SERVIÇO!#REF!</definedName>
    <definedName name="_T" localSheetId="0">[1]SERVIÇO!#REF!</definedName>
    <definedName name="_T" localSheetId="9">[1]SERVIÇO!#REF!</definedName>
    <definedName name="_T">[1]SERVIÇO!#REF!</definedName>
    <definedName name="A" localSheetId="5">#REF!</definedName>
    <definedName name="A" localSheetId="4">#REF!</definedName>
    <definedName name="A" localSheetId="2">#REF!</definedName>
    <definedName name="A" localSheetId="10">#REF!</definedName>
    <definedName name="A" localSheetId="0">#REF!</definedName>
    <definedName name="A" localSheetId="9">#REF!</definedName>
    <definedName name="A">#REF!</definedName>
    <definedName name="AA" localSheetId="5">' CONSUMO DE MAT. B TOTAL'!AA</definedName>
    <definedName name="AA" localSheetId="4">'CONSUMO DE MAT. BET.MINIMO'!AA</definedName>
    <definedName name="AA" localSheetId="10">#N/A</definedName>
    <definedName name="AA" localSheetId="9">#N/A</definedName>
    <definedName name="AA">[0]!AA</definedName>
    <definedName name="AAAAA" localSheetId="5">#REF!</definedName>
    <definedName name="AAAAA" localSheetId="12">#REF!</definedName>
    <definedName name="AAAAA" localSheetId="2">#REF!</definedName>
    <definedName name="AAAAA" localSheetId="10">#REF!</definedName>
    <definedName name="AAAAA" localSheetId="0">#REF!</definedName>
    <definedName name="AAAAA" localSheetId="9">#REF!</definedName>
    <definedName name="AAAAA">#REF!</definedName>
    <definedName name="abebqt" localSheetId="5">[1]SERVIÇO!#REF!</definedName>
    <definedName name="abebqt" localSheetId="4">[1]SERVIÇO!#REF!</definedName>
    <definedName name="abebqt" localSheetId="2">[1]SERVIÇO!#REF!</definedName>
    <definedName name="abebqt" localSheetId="10">[1]SERVIÇO!#REF!</definedName>
    <definedName name="abebqt" localSheetId="0">[1]SERVIÇO!#REF!</definedName>
    <definedName name="abebqt" localSheetId="9">[1]SERVIÇO!#REF!</definedName>
    <definedName name="abebqt">[1]SERVIÇO!#REF!</definedName>
    <definedName name="ACADUC" localSheetId="5">[1]SERVIÇO!#REF!</definedName>
    <definedName name="ACADUC" localSheetId="4">[1]SERVIÇO!#REF!</definedName>
    <definedName name="ACADUC" localSheetId="2">[1]SERVIÇO!#REF!</definedName>
    <definedName name="ACADUC" localSheetId="10">[1]SERVIÇO!#REF!</definedName>
    <definedName name="ACADUC" localSheetId="0">[1]SERVIÇO!#REF!</definedName>
    <definedName name="ACADUC" localSheetId="9">[1]SERVIÇO!#REF!</definedName>
    <definedName name="ACADUC">[1]SERVIÇO!#REF!</definedName>
    <definedName name="ACBEB" localSheetId="5">[1]SERVIÇO!#REF!</definedName>
    <definedName name="ACBEB" localSheetId="2">[1]SERVIÇO!#REF!</definedName>
    <definedName name="ACBEB" localSheetId="0">[1]SERVIÇO!#REF!</definedName>
    <definedName name="ACBEB" localSheetId="9">[1]SERVIÇO!#REF!</definedName>
    <definedName name="ACBEB">[1]SERVIÇO!#REF!</definedName>
    <definedName name="ACBOMB" localSheetId="5">[1]SERVIÇO!#REF!</definedName>
    <definedName name="ACBOMB" localSheetId="2">[1]SERVIÇO!#REF!</definedName>
    <definedName name="ACBOMB" localSheetId="0">[1]SERVIÇO!#REF!</definedName>
    <definedName name="ACBOMB" localSheetId="9">[1]SERVIÇO!#REF!</definedName>
    <definedName name="ACBOMB">[1]SERVIÇO!#REF!</definedName>
    <definedName name="ACCHAF" localSheetId="5">[1]SERVIÇO!#REF!</definedName>
    <definedName name="ACCHAF" localSheetId="2">[1]SERVIÇO!#REF!</definedName>
    <definedName name="ACCHAF" localSheetId="0">[1]SERVIÇO!#REF!</definedName>
    <definedName name="ACCHAF" localSheetId="9">[1]SERVIÇO!#REF!</definedName>
    <definedName name="ACCHAF">[1]SERVIÇO!#REF!</definedName>
    <definedName name="ACDER" localSheetId="5">[1]SERVIÇO!#REF!</definedName>
    <definedName name="ACDER" localSheetId="2">[1]SERVIÇO!#REF!</definedName>
    <definedName name="ACDER" localSheetId="0">[1]SERVIÇO!#REF!</definedName>
    <definedName name="ACDER" localSheetId="9">[1]SERVIÇO!#REF!</definedName>
    <definedName name="ACDER">[1]SERVIÇO!#REF!</definedName>
    <definedName name="ACDIV" localSheetId="5">[1]SERVIÇO!#REF!</definedName>
    <definedName name="ACDIV" localSheetId="2">[1]SERVIÇO!#REF!</definedName>
    <definedName name="ACDIV" localSheetId="0">[1]SERVIÇO!#REF!</definedName>
    <definedName name="ACDIV" localSheetId="9">[1]SERVIÇO!#REF!</definedName>
    <definedName name="ACDIV">[1]SERVIÇO!#REF!</definedName>
    <definedName name="ACEQP" localSheetId="5">[1]SERVIÇO!#REF!</definedName>
    <definedName name="ACEQP" localSheetId="2">[1]SERVIÇO!#REF!</definedName>
    <definedName name="ACEQP" localSheetId="0">[1]SERVIÇO!#REF!</definedName>
    <definedName name="ACEQP" localSheetId="9">[1]SERVIÇO!#REF!</definedName>
    <definedName name="ACEQP">[1]SERVIÇO!#REF!</definedName>
    <definedName name="ACHAFQT" localSheetId="5">[1]SERVIÇO!#REF!</definedName>
    <definedName name="ACHAFQT" localSheetId="2">[1]SERVIÇO!#REF!</definedName>
    <definedName name="ACHAFQT" localSheetId="0">[1]SERVIÇO!#REF!</definedName>
    <definedName name="ACHAFQT" localSheetId="9">[1]SERVIÇO!#REF!</definedName>
    <definedName name="ACHAFQT">[1]SERVIÇO!#REF!</definedName>
    <definedName name="ACIDO" localSheetId="5">#REF!</definedName>
    <definedName name="ACIDO" localSheetId="4">#REF!</definedName>
    <definedName name="ACIDO" localSheetId="2">#REF!</definedName>
    <definedName name="ACIDO" localSheetId="10">#REF!</definedName>
    <definedName name="ACIDO" localSheetId="0">#REF!</definedName>
    <definedName name="ACIDO" localSheetId="9">#REF!</definedName>
    <definedName name="ACIDO">#REF!</definedName>
    <definedName name="ACMUR" localSheetId="5">[1]SERVIÇO!#REF!</definedName>
    <definedName name="ACMUR" localSheetId="4">[1]SERVIÇO!#REF!</definedName>
    <definedName name="ACMUR" localSheetId="2">[1]SERVIÇO!#REF!</definedName>
    <definedName name="ACMUR" localSheetId="0">[1]SERVIÇO!#REF!</definedName>
    <definedName name="ACMUR" localSheetId="9">[1]SERVIÇO!#REF!</definedName>
    <definedName name="ACMUR">[1]SERVIÇO!#REF!</definedName>
    <definedName name="AÇO" localSheetId="5">#REF!</definedName>
    <definedName name="AÇO" localSheetId="4">#REF!</definedName>
    <definedName name="AÇO" localSheetId="2">#REF!</definedName>
    <definedName name="AÇO" localSheetId="10">#REF!</definedName>
    <definedName name="AÇO" localSheetId="0">#REF!</definedName>
    <definedName name="AÇO" localSheetId="9">#REF!</definedName>
    <definedName name="AÇO">#REF!</definedName>
    <definedName name="AÇO_CA_50_3_16" localSheetId="5">#REF!</definedName>
    <definedName name="AÇO_CA_50_3_16" localSheetId="4">#REF!</definedName>
    <definedName name="AÇO_CA_50_3_16" localSheetId="2">#REF!</definedName>
    <definedName name="AÇO_CA_50_3_16" localSheetId="10">#REF!</definedName>
    <definedName name="AÇO_CA_50_3_16" localSheetId="0">#REF!</definedName>
    <definedName name="AÇO_CA_50_3_16" localSheetId="9">#REF!</definedName>
    <definedName name="AÇO_CA_50_3_16">#REF!</definedName>
    <definedName name="ACONT2" localSheetId="5">[1]SERVIÇO!#REF!</definedName>
    <definedName name="ACONT2" localSheetId="2">[1]SERVIÇO!#REF!</definedName>
    <definedName name="ACONT2" localSheetId="10">[1]SERVIÇO!#REF!</definedName>
    <definedName name="ACONT2" localSheetId="0">[1]SERVIÇO!#REF!</definedName>
    <definedName name="ACONT2" localSheetId="9">[1]SERVIÇO!#REF!</definedName>
    <definedName name="ACONT2">[1]SERVIÇO!#REF!</definedName>
    <definedName name="ACPIPA" localSheetId="5">[1]SERVIÇO!#REF!</definedName>
    <definedName name="ACPIPA" localSheetId="2">[1]SERVIÇO!#REF!</definedName>
    <definedName name="ACPIPA" localSheetId="10">[1]SERVIÇO!#REF!</definedName>
    <definedName name="ACPIPA" localSheetId="0">[1]SERVIÇO!#REF!</definedName>
    <definedName name="ACPIPA" localSheetId="9">[1]SERVIÇO!#REF!</definedName>
    <definedName name="ACPIPA">[1]SERVIÇO!#REF!</definedName>
    <definedName name="ACTRANSP" localSheetId="5">[1]SERVIÇO!#REF!</definedName>
    <definedName name="ACTRANSP" localSheetId="2">[1]SERVIÇO!#REF!</definedName>
    <definedName name="ACTRANSP" localSheetId="0">[1]SERVIÇO!#REF!</definedName>
    <definedName name="ACTRANSP" localSheetId="9">[1]SERVIÇO!#REF!</definedName>
    <definedName name="ACTRANSP">[1]SERVIÇO!#REF!</definedName>
    <definedName name="ADESIVO_PVC" localSheetId="5">#REF!</definedName>
    <definedName name="ADESIVO_PVC" localSheetId="4">#REF!</definedName>
    <definedName name="ADESIVO_PVC" localSheetId="2">#REF!</definedName>
    <definedName name="ADESIVO_PVC" localSheetId="10">#REF!</definedName>
    <definedName name="ADESIVO_PVC" localSheetId="0">#REF!</definedName>
    <definedName name="ADESIVO_PVC" localSheetId="9">#REF!</definedName>
    <definedName name="ADESIVO_PVC">#REF!</definedName>
    <definedName name="ADUCQT" localSheetId="5">[1]SERVIÇO!#REF!</definedName>
    <definedName name="ADUCQT" localSheetId="4">[1]SERVIÇO!#REF!</definedName>
    <definedName name="ADUCQT" localSheetId="2">[1]SERVIÇO!#REF!</definedName>
    <definedName name="ADUCQT" localSheetId="0">[1]SERVIÇO!#REF!</definedName>
    <definedName name="ADUCQT" localSheetId="9">[1]SERVIÇO!#REF!</definedName>
    <definedName name="ADUCQT">[1]SERVIÇO!#REF!</definedName>
    <definedName name="AGUA_10LT" localSheetId="5">#REF!</definedName>
    <definedName name="AGUA_10LT" localSheetId="4">#REF!</definedName>
    <definedName name="AGUA_10LT" localSheetId="2">#REF!</definedName>
    <definedName name="AGUA_10LT" localSheetId="10">#REF!</definedName>
    <definedName name="AGUA_10LT" localSheetId="0">#REF!</definedName>
    <definedName name="AGUA_10LT" localSheetId="9">#REF!</definedName>
    <definedName name="AGUA_10LT">#REF!</definedName>
    <definedName name="AGUARRAZ" localSheetId="5">#REF!</definedName>
    <definedName name="AGUARRAZ" localSheetId="4">#REF!</definedName>
    <definedName name="AGUARRAZ" localSheetId="2">#REF!</definedName>
    <definedName name="AGUARRAZ" localSheetId="10">#REF!</definedName>
    <definedName name="AGUARRAZ" localSheetId="0">#REF!</definedName>
    <definedName name="AGUARRAZ" localSheetId="9">#REF!</definedName>
    <definedName name="AGUARRAZ">#REF!</definedName>
    <definedName name="AITEM" localSheetId="5">[1]SERVIÇO!#REF!</definedName>
    <definedName name="AITEM" localSheetId="2">[1]SERVIÇO!#REF!</definedName>
    <definedName name="AITEM" localSheetId="10">[1]SERVIÇO!#REF!</definedName>
    <definedName name="AITEM" localSheetId="0">[1]SERVIÇO!#REF!</definedName>
    <definedName name="AITEM" localSheetId="9">[1]SERVIÇO!#REF!</definedName>
    <definedName name="AITEM">[1]SERVIÇO!#REF!</definedName>
    <definedName name="AJUDANTE" localSheetId="5">#REF!</definedName>
    <definedName name="AJUDANTE" localSheetId="4">#REF!</definedName>
    <definedName name="AJUDANTE" localSheetId="2">#REF!</definedName>
    <definedName name="AJUDANTE" localSheetId="10">#REF!</definedName>
    <definedName name="AJUDANTE" localSheetId="0">#REF!</definedName>
    <definedName name="AJUDANTE" localSheetId="9">#REF!</definedName>
    <definedName name="AJUDANTE">#REF!</definedName>
    <definedName name="ALIZAR_MAD_LEI" localSheetId="5">#REF!</definedName>
    <definedName name="ALIZAR_MAD_LEI" localSheetId="4">#REF!</definedName>
    <definedName name="ALIZAR_MAD_LEI" localSheetId="2">#REF!</definedName>
    <definedName name="ALIZAR_MAD_LEI" localSheetId="10">#REF!</definedName>
    <definedName name="ALIZAR_MAD_LEI" localSheetId="0">#REF!</definedName>
    <definedName name="ALIZAR_MAD_LEI" localSheetId="9">#REF!</definedName>
    <definedName name="ALIZAR_MAD_LEI">#REF!</definedName>
    <definedName name="ALTA" localSheetId="5">'[2]PRO-08'!#REF!</definedName>
    <definedName name="ALTA" localSheetId="2">'[2]PRO-08'!#REF!</definedName>
    <definedName name="ALTA" localSheetId="10">'[2]PRO-08'!#REF!</definedName>
    <definedName name="ALTA" localSheetId="0">'[2]PRO-08'!#REF!</definedName>
    <definedName name="ALTA" localSheetId="9">'[2]PRO-08'!#REF!</definedName>
    <definedName name="ALTA">'[2]PRO-08'!#REF!</definedName>
    <definedName name="ALTADUC" localSheetId="5">[1]SERVIÇO!#REF!</definedName>
    <definedName name="ALTADUC" localSheetId="2">[1]SERVIÇO!#REF!</definedName>
    <definedName name="ALTADUC" localSheetId="10">[1]SERVIÇO!#REF!</definedName>
    <definedName name="ALTADUC" localSheetId="0">[1]SERVIÇO!#REF!</definedName>
    <definedName name="ALTADUC" localSheetId="9">[1]SERVIÇO!#REF!</definedName>
    <definedName name="ALTADUC">[1]SERVIÇO!#REF!</definedName>
    <definedName name="ALTBOMB" localSheetId="5">[1]SERVIÇO!#REF!</definedName>
    <definedName name="ALTBOMB" localSheetId="2">[1]SERVIÇO!#REF!</definedName>
    <definedName name="ALTBOMB" localSheetId="0">[1]SERVIÇO!#REF!</definedName>
    <definedName name="ALTBOMB" localSheetId="9">[1]SERVIÇO!#REF!</definedName>
    <definedName name="ALTBOMB">[1]SERVIÇO!#REF!</definedName>
    <definedName name="ALTCAP" localSheetId="5">[1]SERVIÇO!#REF!</definedName>
    <definedName name="ALTCAP" localSheetId="2">[1]SERVIÇO!#REF!</definedName>
    <definedName name="ALTCAP" localSheetId="0">[1]SERVIÇO!#REF!</definedName>
    <definedName name="ALTCAP" localSheetId="9">[1]SERVIÇO!#REF!</definedName>
    <definedName name="ALTCAP">[1]SERVIÇO!#REF!</definedName>
    <definedName name="ALTDER" localSheetId="5">[1]SERVIÇO!#REF!</definedName>
    <definedName name="ALTDER" localSheetId="2">[1]SERVIÇO!#REF!</definedName>
    <definedName name="ALTDER" localSheetId="0">[1]SERVIÇO!#REF!</definedName>
    <definedName name="ALTDER" localSheetId="9">[1]SERVIÇO!#REF!</definedName>
    <definedName name="ALTDER">[1]SERVIÇO!#REF!</definedName>
    <definedName name="ALTEQUIP" localSheetId="5">[1]SERVIÇO!#REF!</definedName>
    <definedName name="ALTEQUIP" localSheetId="2">[1]SERVIÇO!#REF!</definedName>
    <definedName name="ALTEQUIP" localSheetId="0">[1]SERVIÇO!#REF!</definedName>
    <definedName name="ALTEQUIP" localSheetId="9">[1]SERVIÇO!#REF!</definedName>
    <definedName name="ALTEQUIP">[1]SERVIÇO!#REF!</definedName>
    <definedName name="ALTIEQP" localSheetId="5">[1]SERVIÇO!#REF!</definedName>
    <definedName name="ALTIEQP" localSheetId="2">[1]SERVIÇO!#REF!</definedName>
    <definedName name="ALTIEQP" localSheetId="0">[1]SERVIÇO!#REF!</definedName>
    <definedName name="ALTIEQP" localSheetId="9">[1]SERVIÇO!#REF!</definedName>
    <definedName name="ALTIEQP">[1]SERVIÇO!#REF!</definedName>
    <definedName name="ALTMUR" localSheetId="5">[1]SERVIÇO!#REF!</definedName>
    <definedName name="ALTMUR" localSheetId="2">[1]SERVIÇO!#REF!</definedName>
    <definedName name="ALTMUR" localSheetId="0">[1]SERVIÇO!#REF!</definedName>
    <definedName name="ALTMUR" localSheetId="9">[1]SERVIÇO!#REF!</definedName>
    <definedName name="ALTMUR">[1]SERVIÇO!#REF!</definedName>
    <definedName name="ALTRES10" localSheetId="5">[1]SERVIÇO!#REF!</definedName>
    <definedName name="ALTRES10" localSheetId="2">[1]SERVIÇO!#REF!</definedName>
    <definedName name="ALTRES10" localSheetId="0">[1]SERVIÇO!#REF!</definedName>
    <definedName name="ALTRES10" localSheetId="9">[1]SERVIÇO!#REF!</definedName>
    <definedName name="ALTRES10">[1]SERVIÇO!#REF!</definedName>
    <definedName name="ALTRES15" localSheetId="5">[1]SERVIÇO!#REF!</definedName>
    <definedName name="ALTRES15" localSheetId="2">[1]SERVIÇO!#REF!</definedName>
    <definedName name="ALTRES15" localSheetId="0">[1]SERVIÇO!#REF!</definedName>
    <definedName name="ALTRES15" localSheetId="9">[1]SERVIÇO!#REF!</definedName>
    <definedName name="ALTRES15">[1]SERVIÇO!#REF!</definedName>
    <definedName name="ALTRES20" localSheetId="5">[1]SERVIÇO!#REF!</definedName>
    <definedName name="ALTRES20" localSheetId="2">[1]SERVIÇO!#REF!</definedName>
    <definedName name="ALTRES20" localSheetId="0">[1]SERVIÇO!#REF!</definedName>
    <definedName name="ALTRES20" localSheetId="9">[1]SERVIÇO!#REF!</definedName>
    <definedName name="ALTRES20">[1]SERVIÇO!#REF!</definedName>
    <definedName name="ALTTRANS" localSheetId="5">[1]SERVIÇO!#REF!</definedName>
    <definedName name="ALTTRANS" localSheetId="2">[1]SERVIÇO!#REF!</definedName>
    <definedName name="ALTTRANS" localSheetId="0">[1]SERVIÇO!#REF!</definedName>
    <definedName name="ALTTRANS" localSheetId="9">[1]SERVIÇO!#REF!</definedName>
    <definedName name="ALTTRANS">[1]SERVIÇO!#REF!</definedName>
    <definedName name="amarela" localSheetId="5">#REF!</definedName>
    <definedName name="amarela" localSheetId="4">#REF!</definedName>
    <definedName name="amarela" localSheetId="2">#REF!</definedName>
    <definedName name="amarela" localSheetId="10">#REF!</definedName>
    <definedName name="amarela" localSheetId="0">#REF!</definedName>
    <definedName name="amarela" localSheetId="9">#REF!</definedName>
    <definedName name="amarela">#REF!</definedName>
    <definedName name="AMONIA" localSheetId="5">#REF!</definedName>
    <definedName name="AMONIA" localSheetId="4">#REF!</definedName>
    <definedName name="AMONIA" localSheetId="2">#REF!</definedName>
    <definedName name="AMONIA" localSheetId="10">#REF!</definedName>
    <definedName name="AMONIA" localSheetId="0">#REF!</definedName>
    <definedName name="AMONIA" localSheetId="9">#REF!</definedName>
    <definedName name="AMONIA">#REF!</definedName>
    <definedName name="APRENDIZ" localSheetId="5">{"total","SUM(total)","YNNNN",FALSE}</definedName>
    <definedName name="APRENDIZ" localSheetId="4">{"total","SUM(total)","YNNNN",FALSE}</definedName>
    <definedName name="APRENDIZ" localSheetId="10">{"total","SUM(total)","YNNNN",FALSE}</definedName>
    <definedName name="APRENDIZ" localSheetId="9">{"total","SUM(total)","YNNNN",FALSE}</definedName>
    <definedName name="APRENDIZ">{"total","SUM(total)","YNNNN",FALSE}</definedName>
    <definedName name="AQTEMP1" localSheetId="5">[1]SERVIÇO!#REF!</definedName>
    <definedName name="AQTEMP1" localSheetId="2">[1]SERVIÇO!#REF!</definedName>
    <definedName name="AQTEMP1" localSheetId="0">[1]SERVIÇO!#REF!</definedName>
    <definedName name="AQTEMP1" localSheetId="9">[1]SERVIÇO!#REF!</definedName>
    <definedName name="AQTEMP1">[1]SERVIÇO!#REF!</definedName>
    <definedName name="AQTEMP2" localSheetId="5">[1]SERVIÇO!#REF!</definedName>
    <definedName name="AQTEMP2" localSheetId="2">[1]SERVIÇO!#REF!</definedName>
    <definedName name="AQTEMP2" localSheetId="0">[1]SERVIÇO!#REF!</definedName>
    <definedName name="AQTEMP2" localSheetId="9">[1]SERVIÇO!#REF!</definedName>
    <definedName name="AQTEMP2">[1]SERVIÇO!#REF!</definedName>
    <definedName name="ARAME_RECOZIDO">[3]Insumos!$I$22</definedName>
    <definedName name="_xlnm.Print_Area" localSheetId="5">' CONSUMO DE MAT. B TOTAL'!$B$5:$P$23</definedName>
    <definedName name="_xlnm.Print_Area" localSheetId="4">'CONSUMO DE MAT. BET.MINIMO'!$B$5:$P$23</definedName>
    <definedName name="_xlnm.Print_Area" localSheetId="7">'CPU CODEVASF'!$A$1:$H$143</definedName>
    <definedName name="_xlnm.Print_Area" localSheetId="11">CPU_Ensaios!$A$1:$H$203</definedName>
    <definedName name="_xlnm.Print_Area" localSheetId="8">CPU_SICRO!$A$1:$I$1752</definedName>
    <definedName name="_xlnm.Print_Area" localSheetId="3">'CRONOGRAMA MINIMO'!$A$1:$O$30</definedName>
    <definedName name="_xlnm.Print_Area" localSheetId="2">'CRONOGRAMA TOTAL'!$A$1:$O$30</definedName>
    <definedName name="_xlnm.Print_Area" localSheetId="13">'ENC. SOCIAIS'!$A$1:$F$52</definedName>
    <definedName name="_xlnm.Print_Area" localSheetId="6">'MC MODULO_tsd'!$A$7:$S$169</definedName>
    <definedName name="_xlnm.Print_Area" localSheetId="14">'Mob e Desmob_TSD'!$A$1:$N$33</definedName>
    <definedName name="_xlnm.Print_Area" localSheetId="1">'MODULO MINIMO_TSD'!$A$2:$K$44</definedName>
    <definedName name="_xlnm.Print_Area" localSheetId="0">'MODULO TOTAL_TSD'!$A$2:$K$44</definedName>
    <definedName name="Área_impressão_IM" localSheetId="5">#REF!</definedName>
    <definedName name="Área_impressão_IM" localSheetId="4">#REF!</definedName>
    <definedName name="Área_impressão_IM" localSheetId="2">#REF!</definedName>
    <definedName name="Área_impressão_IM" localSheetId="10">#REF!</definedName>
    <definedName name="Área_impressão_IM" localSheetId="0">#REF!</definedName>
    <definedName name="Área_impressão_IM" localSheetId="9">#REF!</definedName>
    <definedName name="Área_impressão_IM">#REF!</definedName>
    <definedName name="AREIA" localSheetId="5">#REF!</definedName>
    <definedName name="AREIA" localSheetId="2">#REF!</definedName>
    <definedName name="AREIA" localSheetId="10">#REF!</definedName>
    <definedName name="AREIA" localSheetId="0">#REF!</definedName>
    <definedName name="AREIA" localSheetId="9">#REF!</definedName>
    <definedName name="AREIA">#REF!</definedName>
    <definedName name="ARMAÇÃO_CONCRETO" localSheetId="5">#REF!</definedName>
    <definedName name="ARMAÇÃO_CONCRETO" localSheetId="2">#REF!</definedName>
    <definedName name="ARMAÇÃO_CONCRETO" localSheetId="10">#REF!</definedName>
    <definedName name="ARMAÇÃO_CONCRETO" localSheetId="0">#REF!</definedName>
    <definedName name="ARMAÇÃO_CONCRETO" localSheetId="9">#REF!</definedName>
    <definedName name="ARMAÇÃO_CONCRETO">#REF!</definedName>
    <definedName name="ARMADOR" localSheetId="5">#REF!</definedName>
    <definedName name="ARMADOR" localSheetId="2">#REF!</definedName>
    <definedName name="ARMADOR" localSheetId="0">#REF!</definedName>
    <definedName name="ARMADOR" localSheetId="9">#REF!</definedName>
    <definedName name="ARMADOR">#REF!</definedName>
    <definedName name="ARMARIO_90X60X17_CM" localSheetId="5">#REF!</definedName>
    <definedName name="ARMARIO_90X60X17_CM" localSheetId="2">#REF!</definedName>
    <definedName name="ARMARIO_90X60X17_CM" localSheetId="0">#REF!</definedName>
    <definedName name="ARMARIO_90X60X17_CM" localSheetId="9">#REF!</definedName>
    <definedName name="ARMARIO_90X60X17_CM">#REF!</definedName>
    <definedName name="ARQ" localSheetId="5">[1]SERVIÇO!#REF!</definedName>
    <definedName name="ARQ" localSheetId="12">[1]SERVIÇO!#REF!</definedName>
    <definedName name="ARQ" localSheetId="2">[1]SERVIÇO!#REF!</definedName>
    <definedName name="ARQ" localSheetId="10">[1]SERVIÇO!#REF!</definedName>
    <definedName name="ARQ" localSheetId="0">[1]SERVIÇO!#REF!</definedName>
    <definedName name="ARQ" localSheetId="9">[1]SERVIÇO!#REF!</definedName>
    <definedName name="ARQ">[1]SERVIÇO!#REF!</definedName>
    <definedName name="ARQERR" localSheetId="5">[1]SERVIÇO!#REF!</definedName>
    <definedName name="ARQERR" localSheetId="12">[1]SERVIÇO!#REF!</definedName>
    <definedName name="ARQERR" localSheetId="2">[1]SERVIÇO!#REF!</definedName>
    <definedName name="ARQERR" localSheetId="10">[1]SERVIÇO!#REF!</definedName>
    <definedName name="ARQERR" localSheetId="0">[1]SERVIÇO!#REF!</definedName>
    <definedName name="ARQERR" localSheetId="9">[1]SERVIÇO!#REF!</definedName>
    <definedName name="ARQERR">[1]SERVIÇO!#REF!</definedName>
    <definedName name="ARQMARC" localSheetId="5">[1]SERVIÇO!#REF!</definedName>
    <definedName name="ARQMARC" localSheetId="12">[1]SERVIÇO!#REF!</definedName>
    <definedName name="ARQMARC" localSheetId="2">[1]SERVIÇO!#REF!</definedName>
    <definedName name="ARQMARC" localSheetId="0">[1]SERVIÇO!#REF!</definedName>
    <definedName name="ARQMARC" localSheetId="9">[1]SERVIÇO!#REF!</definedName>
    <definedName name="ARQMARC">[1]SERVIÇO!#REF!</definedName>
    <definedName name="ARQPLAN" localSheetId="5">[1]SERVIÇO!#REF!</definedName>
    <definedName name="ARQPLAN" localSheetId="12">[1]SERVIÇO!#REF!</definedName>
    <definedName name="ARQPLAN" localSheetId="2">[1]SERVIÇO!#REF!</definedName>
    <definedName name="ARQPLAN" localSheetId="0">[1]SERVIÇO!#REF!</definedName>
    <definedName name="ARQPLAN" localSheetId="9">[1]SERVIÇO!#REF!</definedName>
    <definedName name="ARQPLAN">[1]SERVIÇO!#REF!</definedName>
    <definedName name="ARQT" localSheetId="5">[1]SERVIÇO!#REF!</definedName>
    <definedName name="ARQT" localSheetId="2">[1]SERVIÇO!#REF!</definedName>
    <definedName name="ARQT" localSheetId="0">[1]SERVIÇO!#REF!</definedName>
    <definedName name="ARQT" localSheetId="9">[1]SERVIÇO!#REF!</definedName>
    <definedName name="ARQT">[1]SERVIÇO!#REF!</definedName>
    <definedName name="ARQTEMP" localSheetId="5">[1]SERVIÇO!#REF!</definedName>
    <definedName name="ARQTEMP" localSheetId="2">[1]SERVIÇO!#REF!</definedName>
    <definedName name="ARQTEMP" localSheetId="0">[1]SERVIÇO!#REF!</definedName>
    <definedName name="ARQTEMP" localSheetId="9">[1]SERVIÇO!#REF!</definedName>
    <definedName name="ARQTEMP">[1]SERVIÇO!#REF!</definedName>
    <definedName name="ARQTXT" localSheetId="5">[1]SERVIÇO!#REF!</definedName>
    <definedName name="ARQTXT" localSheetId="2">[1]SERVIÇO!#REF!</definedName>
    <definedName name="ARQTXT" localSheetId="0">[1]SERVIÇO!#REF!</definedName>
    <definedName name="ARQTXT" localSheetId="9">[1]SERVIÇO!#REF!</definedName>
    <definedName name="ARQTXT">[1]SERVIÇO!#REF!</definedName>
    <definedName name="ARTEMP" localSheetId="5">[1]SERVIÇO!#REF!</definedName>
    <definedName name="ARTEMP" localSheetId="2">[1]SERVIÇO!#REF!</definedName>
    <definedName name="ARTEMP" localSheetId="0">[1]SERVIÇO!#REF!</definedName>
    <definedName name="ARTEMP" localSheetId="9">[1]SERVIÇO!#REF!</definedName>
    <definedName name="ARTEMP">[1]SERVIÇO!#REF!</definedName>
    <definedName name="ass" localSheetId="5">[1]SERVIÇO!#REF!</definedName>
    <definedName name="ass" localSheetId="2">[1]SERVIÇO!#REF!</definedName>
    <definedName name="ass" localSheetId="0">[1]SERVIÇO!#REF!</definedName>
    <definedName name="ass" localSheetId="9">[1]SERVIÇO!#REF!</definedName>
    <definedName name="ass">[1]SERVIÇO!#REF!</definedName>
    <definedName name="ASSENTO_PLASTICO" localSheetId="5">#REF!</definedName>
    <definedName name="ASSENTO_PLASTICO" localSheetId="4">#REF!</definedName>
    <definedName name="ASSENTO_PLASTICO" localSheetId="2">#REF!</definedName>
    <definedName name="ASSENTO_PLASTICO" localSheetId="10">#REF!</definedName>
    <definedName name="ASSENTO_PLASTICO" localSheetId="0">#REF!</definedName>
    <definedName name="ASSENTO_PLASTICO" localSheetId="9">#REF!</definedName>
    <definedName name="ASSENTO_PLASTICO">#REF!</definedName>
    <definedName name="ATERRO_ARENOSO" localSheetId="5">#REF!</definedName>
    <definedName name="ATERRO_ARENOSO" localSheetId="4">#REF!</definedName>
    <definedName name="ATERRO_ARENOSO" localSheetId="2">#REF!</definedName>
    <definedName name="ATERRO_ARENOSO" localSheetId="10">#REF!</definedName>
    <definedName name="ATERRO_ARENOSO" localSheetId="0">#REF!</definedName>
    <definedName name="ATERRO_ARENOSO" localSheetId="9">#REF!</definedName>
    <definedName name="ATERRO_ARENOSO">#REF!</definedName>
    <definedName name="AUGUSTO" localSheetId="5">{"total","SUM(total)","YNNNN",FALSE}</definedName>
    <definedName name="AUGUSTO" localSheetId="4">{"total","SUM(total)","YNNNN",FALSE}</definedName>
    <definedName name="AUGUSTO" localSheetId="10">{"total","SUM(total)","YNNNN",FALSE}</definedName>
    <definedName name="AUGUSTO" localSheetId="9">{"total","SUM(total)","YNNNN",FALSE}</definedName>
    <definedName name="AUGUSTO">{"total","SUM(total)","YNNNN",FALSE}</definedName>
    <definedName name="azul" localSheetId="5">#REF!</definedName>
    <definedName name="azul" localSheetId="4">#REF!</definedName>
    <definedName name="azul" localSheetId="2">#REF!</definedName>
    <definedName name="azul" localSheetId="10">#REF!</definedName>
    <definedName name="azul" localSheetId="0">#REF!</definedName>
    <definedName name="azul" localSheetId="9">#REF!</definedName>
    <definedName name="azul">#REF!</definedName>
    <definedName name="AZULEGISTA" localSheetId="5">#REF!</definedName>
    <definedName name="AZULEGISTA" localSheetId="4">#REF!</definedName>
    <definedName name="AZULEGISTA" localSheetId="2">#REF!</definedName>
    <definedName name="AZULEGISTA" localSheetId="10">#REF!</definedName>
    <definedName name="AZULEGISTA" localSheetId="0">#REF!</definedName>
    <definedName name="AZULEGISTA" localSheetId="9">#REF!</definedName>
    <definedName name="AZULEGISTA">#REF!</definedName>
    <definedName name="AZULEJO_15X15" localSheetId="5">#REF!</definedName>
    <definedName name="AZULEJO_15X15" localSheetId="4">#REF!</definedName>
    <definedName name="AZULEJO_15X15" localSheetId="2">#REF!</definedName>
    <definedName name="AZULEJO_15X15" localSheetId="10">#REF!</definedName>
    <definedName name="AZULEJO_15X15" localSheetId="0">#REF!</definedName>
    <definedName name="AZULEJO_15X15" localSheetId="9">#REF!</definedName>
    <definedName name="AZULEJO_15X15">#REF!</definedName>
    <definedName name="AZULSINAL" localSheetId="5">#REF!</definedName>
    <definedName name="AZULSINAL" localSheetId="2">#REF!</definedName>
    <definedName name="AZULSINAL" localSheetId="0">#REF!</definedName>
    <definedName name="AZULSINAL" localSheetId="9">#REF!</definedName>
    <definedName name="AZULSINAL">#REF!</definedName>
    <definedName name="_xlnm.Database" localSheetId="5">#REF!</definedName>
    <definedName name="_xlnm.Database" localSheetId="2">#REF!</definedName>
    <definedName name="_xlnm.Database" localSheetId="0">#REF!</definedName>
    <definedName name="_xlnm.Database" localSheetId="9">#REF!</definedName>
    <definedName name="_xlnm.Database">#REF!</definedName>
    <definedName name="BARRO">[3]Insumos!$I$9</definedName>
    <definedName name="BDI" localSheetId="5">#REF!</definedName>
    <definedName name="BDI" localSheetId="4">#REF!</definedName>
    <definedName name="BDI" localSheetId="2">#REF!</definedName>
    <definedName name="BDI" localSheetId="10">#REF!</definedName>
    <definedName name="BDI" localSheetId="0">#REF!</definedName>
    <definedName name="BDI" localSheetId="9">#REF!</definedName>
    <definedName name="BDI">#REF!</definedName>
    <definedName name="bebqt" localSheetId="5">[1]SERVIÇO!#REF!</definedName>
    <definedName name="bebqt" localSheetId="4">[1]SERVIÇO!#REF!</definedName>
    <definedName name="bebqt" localSheetId="2">[1]SERVIÇO!#REF!</definedName>
    <definedName name="bebqt" localSheetId="10">[1]SERVIÇO!#REF!</definedName>
    <definedName name="bebqt" localSheetId="0">[1]SERVIÇO!#REF!</definedName>
    <definedName name="bebqt" localSheetId="9">[1]SERVIÇO!#REF!</definedName>
    <definedName name="bebqt">[1]SERVIÇO!#REF!</definedName>
    <definedName name="BG" localSheetId="5">#REF!</definedName>
    <definedName name="BG" localSheetId="4">#REF!</definedName>
    <definedName name="BG" localSheetId="2">#REF!</definedName>
    <definedName name="BG" localSheetId="10">#REF!</definedName>
    <definedName name="BG" localSheetId="0">#REF!</definedName>
    <definedName name="BG" localSheetId="9">#REF!</definedName>
    <definedName name="BG">#REF!</definedName>
    <definedName name="BGU" localSheetId="5">#REF!</definedName>
    <definedName name="BGU" localSheetId="4">#REF!</definedName>
    <definedName name="BGU" localSheetId="2">#REF!</definedName>
    <definedName name="BGU" localSheetId="10">#REF!</definedName>
    <definedName name="BGU" localSheetId="0">#REF!</definedName>
    <definedName name="BGU" localSheetId="9">#REF!</definedName>
    <definedName name="BGU">#REF!</definedName>
    <definedName name="BLOCO.CONC.CELULAR.12" localSheetId="5">#REF!</definedName>
    <definedName name="BLOCO.CONC.CELULAR.12" localSheetId="4">#REF!</definedName>
    <definedName name="BLOCO.CONC.CELULAR.12" localSheetId="2">#REF!</definedName>
    <definedName name="BLOCO.CONC.CELULAR.12" localSheetId="10">#REF!</definedName>
    <definedName name="BLOCO.CONC.CELULAR.12" localSheetId="0">#REF!</definedName>
    <definedName name="BLOCO.CONC.CELULAR.12" localSheetId="9">#REF!</definedName>
    <definedName name="BLOCO.CONC.CELULAR.12">#REF!</definedName>
    <definedName name="BLOCO.CONCRETO.14X19X39" localSheetId="5">#REF!</definedName>
    <definedName name="BLOCO.CONCRETO.14X19X39" localSheetId="2">#REF!</definedName>
    <definedName name="BLOCO.CONCRETO.14X19X39" localSheetId="0">#REF!</definedName>
    <definedName name="BLOCO.CONCRETO.14X19X39" localSheetId="9">#REF!</definedName>
    <definedName name="BLOCO.CONCRETO.14X19X39">#REF!</definedName>
    <definedName name="BLOCO.CONCRETO.19X19X39" localSheetId="5">#REF!</definedName>
    <definedName name="BLOCO.CONCRETO.19X19X39" localSheetId="2">#REF!</definedName>
    <definedName name="BLOCO.CONCRETO.19X19X39" localSheetId="0">#REF!</definedName>
    <definedName name="BLOCO.CONCRETO.19X19X39" localSheetId="9">#REF!</definedName>
    <definedName name="BLOCO.CONCRETO.19X19X39">#REF!</definedName>
    <definedName name="BLOCO.CONCRETO.9X19X39" localSheetId="5">#REF!</definedName>
    <definedName name="BLOCO.CONCRETO.9X19X39" localSheetId="2">#REF!</definedName>
    <definedName name="BLOCO.CONCRETO.9X19X39" localSheetId="0">#REF!</definedName>
    <definedName name="BLOCO.CONCRETO.9X19X39" localSheetId="9">#REF!</definedName>
    <definedName name="BLOCO.CONCRETO.9X19X39">#REF!</definedName>
    <definedName name="BLOCO_VIDRO" localSheetId="5">#REF!</definedName>
    <definedName name="BLOCO_VIDRO" localSheetId="2">#REF!</definedName>
    <definedName name="BLOCO_VIDRO" localSheetId="0">#REF!</definedName>
    <definedName name="BLOCO_VIDRO" localSheetId="9">#REF!</definedName>
    <definedName name="BLOCO_VIDRO">#REF!</definedName>
    <definedName name="BRITA1" localSheetId="5">#REF!</definedName>
    <definedName name="BRITA1" localSheetId="2">#REF!</definedName>
    <definedName name="BRITA1" localSheetId="0">#REF!</definedName>
    <definedName name="BRITA1" localSheetId="9">#REF!</definedName>
    <definedName name="BRITA1">#REF!</definedName>
    <definedName name="CAIXILHO_MAD_LEI" localSheetId="5">#REF!</definedName>
    <definedName name="CAIXILHO_MAD_LEI" localSheetId="2">#REF!</definedName>
    <definedName name="CAIXILHO_MAD_LEI" localSheetId="0">#REF!</definedName>
    <definedName name="CAIXILHO_MAD_LEI" localSheetId="9">#REF!</definedName>
    <definedName name="CAIXILHO_MAD_LEI">#REF!</definedName>
    <definedName name="CAL" localSheetId="5">#REF!</definedName>
    <definedName name="CAL" localSheetId="2">#REF!</definedName>
    <definedName name="CAL" localSheetId="0">#REF!</definedName>
    <definedName name="CAL" localSheetId="9">#REF!</definedName>
    <definedName name="CAL">#REF!</definedName>
    <definedName name="CAMP" localSheetId="5">[1]SERVIÇO!#REF!</definedName>
    <definedName name="CAMP" localSheetId="4">[1]SERVIÇO!#REF!</definedName>
    <definedName name="CAMP" localSheetId="2">[1]SERVIÇO!#REF!</definedName>
    <definedName name="CAMP" localSheetId="10">[1]SERVIÇO!#REF!</definedName>
    <definedName name="CAMP" localSheetId="0">[1]SERVIÇO!#REF!</definedName>
    <definedName name="CAMP" localSheetId="9">[1]SERVIÇO!#REF!</definedName>
    <definedName name="CAMP">[1]SERVIÇO!#REF!</definedName>
    <definedName name="CBU" localSheetId="5">#REF!</definedName>
    <definedName name="CBU" localSheetId="4">#REF!</definedName>
    <definedName name="CBU" localSheetId="2">#REF!</definedName>
    <definedName name="CBU" localSheetId="10">#REF!</definedName>
    <definedName name="CBU" localSheetId="0">#REF!</definedName>
    <definedName name="CBU" localSheetId="9">#REF!</definedName>
    <definedName name="CBU">#REF!</definedName>
    <definedName name="CBUII" localSheetId="5">#REF!</definedName>
    <definedName name="CBUII" localSheetId="4">#REF!</definedName>
    <definedName name="CBUII" localSheetId="2">#REF!</definedName>
    <definedName name="CBUII" localSheetId="10">#REF!</definedName>
    <definedName name="CBUII" localSheetId="0">#REF!</definedName>
    <definedName name="CBUII" localSheetId="9">#REF!</definedName>
    <definedName name="CBUII">#REF!</definedName>
    <definedName name="CBUQB" localSheetId="5">#REF!</definedName>
    <definedName name="CBUQB" localSheetId="4">#REF!</definedName>
    <definedName name="CBUQB" localSheetId="2">#REF!</definedName>
    <definedName name="CBUQB" localSheetId="10">#REF!</definedName>
    <definedName name="CBUQB" localSheetId="0">#REF!</definedName>
    <definedName name="CBUQB" localSheetId="9">#REF!</definedName>
    <definedName name="CBUQB">#REF!</definedName>
    <definedName name="CBUQc" localSheetId="5">#REF!</definedName>
    <definedName name="CBUQc" localSheetId="2">#REF!</definedName>
    <definedName name="CBUQc" localSheetId="0">#REF!</definedName>
    <definedName name="CBUQc" localSheetId="9">#REF!</definedName>
    <definedName name="CBUQc">#REF!</definedName>
    <definedName name="CERAMICA_30X30_PEI_IV" localSheetId="5">#REF!</definedName>
    <definedName name="CERAMICA_30X30_PEI_IV" localSheetId="2">#REF!</definedName>
    <definedName name="CERAMICA_30X30_PEI_IV" localSheetId="0">#REF!</definedName>
    <definedName name="CERAMICA_30X30_PEI_IV" localSheetId="9">#REF!</definedName>
    <definedName name="CERAMICA_30X30_PEI_IV">#REF!</definedName>
    <definedName name="CERAMICA_30x30_PEI_V" localSheetId="5">#REF!</definedName>
    <definedName name="CERAMICA_30x30_PEI_V" localSheetId="2">#REF!</definedName>
    <definedName name="CERAMICA_30x30_PEI_V" localSheetId="0">#REF!</definedName>
    <definedName name="CERAMICA_30x30_PEI_V" localSheetId="9">#REF!</definedName>
    <definedName name="CERAMICA_30x30_PEI_V">#REF!</definedName>
    <definedName name="CHAFQT" localSheetId="5">[1]SERVIÇO!#REF!</definedName>
    <definedName name="CHAFQT" localSheetId="4">[1]SERVIÇO!#REF!</definedName>
    <definedName name="CHAFQT" localSheetId="2">[1]SERVIÇO!#REF!</definedName>
    <definedName name="CHAFQT" localSheetId="10">[1]SERVIÇO!#REF!</definedName>
    <definedName name="CHAFQT" localSheetId="0">[1]SERVIÇO!#REF!</definedName>
    <definedName name="CHAFQT" localSheetId="9">[1]SERVIÇO!#REF!</definedName>
    <definedName name="CHAFQT">[1]SERVIÇO!#REF!</definedName>
    <definedName name="CIMENTO" localSheetId="5">#REF!</definedName>
    <definedName name="CIMENTO" localSheetId="4">#REF!</definedName>
    <definedName name="CIMENTO" localSheetId="2">#REF!</definedName>
    <definedName name="CIMENTO" localSheetId="10">#REF!</definedName>
    <definedName name="CIMENTO" localSheetId="0">#REF!</definedName>
    <definedName name="CIMENTO" localSheetId="9">#REF!</definedName>
    <definedName name="CIMENTO">#REF!</definedName>
    <definedName name="CIMENTO_BRANCO" localSheetId="5">#REF!</definedName>
    <definedName name="CIMENTO_BRANCO" localSheetId="4">#REF!</definedName>
    <definedName name="CIMENTO_BRANCO" localSheetId="2">#REF!</definedName>
    <definedName name="CIMENTO_BRANCO" localSheetId="10">#REF!</definedName>
    <definedName name="CIMENTO_BRANCO" localSheetId="0">#REF!</definedName>
    <definedName name="CIMENTO_BRANCO" localSheetId="9">#REF!</definedName>
    <definedName name="CIMENTO_BRANCO">#REF!</definedName>
    <definedName name="CIMENTO_COLA" localSheetId="5">#REF!</definedName>
    <definedName name="CIMENTO_COLA" localSheetId="4">#REF!</definedName>
    <definedName name="CIMENTO_COLA" localSheetId="2">#REF!</definedName>
    <definedName name="CIMENTO_COLA" localSheetId="10">#REF!</definedName>
    <definedName name="CIMENTO_COLA" localSheetId="0">#REF!</definedName>
    <definedName name="CIMENTO_COLA" localSheetId="9">#REF!</definedName>
    <definedName name="CIMENTO_COLA">#REF!</definedName>
    <definedName name="CLIENTE" localSheetId="5">#REF!</definedName>
    <definedName name="CLIENTE" localSheetId="2">#REF!</definedName>
    <definedName name="CLIENTE" localSheetId="0">#REF!</definedName>
    <definedName name="CLIENTE" localSheetId="9">#REF!</definedName>
    <definedName name="CLIENTE">#REF!</definedName>
    <definedName name="COLSUB" localSheetId="5">[1]SERVIÇO!#REF!</definedName>
    <definedName name="COLSUB" localSheetId="4">[1]SERVIÇO!#REF!</definedName>
    <definedName name="COLSUB" localSheetId="2">[1]SERVIÇO!#REF!</definedName>
    <definedName name="COLSUB" localSheetId="10">[1]SERVIÇO!#REF!</definedName>
    <definedName name="COLSUB" localSheetId="0">[1]SERVIÇO!#REF!</definedName>
    <definedName name="COLSUB" localSheetId="9">[1]SERVIÇO!#REF!</definedName>
    <definedName name="COLSUB">[1]SERVIÇO!#REF!</definedName>
    <definedName name="COMPENSA.PLAST" localSheetId="5">#REF!</definedName>
    <definedName name="COMPENSA.PLAST" localSheetId="4">#REF!</definedName>
    <definedName name="COMPENSA.PLAST" localSheetId="2">#REF!</definedName>
    <definedName name="COMPENSA.PLAST" localSheetId="10">#REF!</definedName>
    <definedName name="COMPENSA.PLAST" localSheetId="0">#REF!</definedName>
    <definedName name="COMPENSA.PLAST" localSheetId="9">#REF!</definedName>
    <definedName name="COMPENSA.PLAST">#REF!</definedName>
    <definedName name="COMPENSADO_RES_10MM" localSheetId="5">#REF!</definedName>
    <definedName name="COMPENSADO_RES_10MM" localSheetId="4">#REF!</definedName>
    <definedName name="COMPENSADO_RES_10MM" localSheetId="2">#REF!</definedName>
    <definedName name="COMPENSADO_RES_10MM" localSheetId="10">#REF!</definedName>
    <definedName name="COMPENSADO_RES_10MM" localSheetId="0">#REF!</definedName>
    <definedName name="COMPENSADO_RES_10MM" localSheetId="9">#REF!</definedName>
    <definedName name="COMPENSADO_RES_10MM">#REF!</definedName>
    <definedName name="COMPENSADO_RES_12MM" localSheetId="5">#REF!</definedName>
    <definedName name="COMPENSADO_RES_12MM" localSheetId="4">#REF!</definedName>
    <definedName name="COMPENSADO_RES_12MM" localSheetId="2">#REF!</definedName>
    <definedName name="COMPENSADO_RES_12MM" localSheetId="10">#REF!</definedName>
    <definedName name="COMPENSADO_RES_12MM" localSheetId="0">#REF!</definedName>
    <definedName name="COMPENSADO_RES_12MM" localSheetId="9">#REF!</definedName>
    <definedName name="COMPENSADO_RES_12MM">#REF!</definedName>
    <definedName name="CONCRETO_18_MPA" localSheetId="5">#REF!</definedName>
    <definedName name="CONCRETO_18_MPA" localSheetId="2">#REF!</definedName>
    <definedName name="CONCRETO_18_MPA" localSheetId="0">#REF!</definedName>
    <definedName name="CONCRETO_18_MPA" localSheetId="9">#REF!</definedName>
    <definedName name="CONCRETO_18_MPA">#REF!</definedName>
    <definedName name="CONT1" localSheetId="5">[1]SERVIÇO!#REF!</definedName>
    <definedName name="CONT1" localSheetId="4">[1]SERVIÇO!#REF!</definedName>
    <definedName name="CONT1" localSheetId="2">[1]SERVIÇO!#REF!</definedName>
    <definedName name="CONT1" localSheetId="10">[1]SERVIÇO!#REF!</definedName>
    <definedName name="CONT1" localSheetId="0">[1]SERVIÇO!#REF!</definedName>
    <definedName name="CONT1" localSheetId="9">[1]SERVIÇO!#REF!</definedName>
    <definedName name="CONT1">[1]SERVIÇO!#REF!</definedName>
    <definedName name="CONT2" localSheetId="5">[1]SERVIÇO!#REF!</definedName>
    <definedName name="CONT2" localSheetId="4">[1]SERVIÇO!#REF!</definedName>
    <definedName name="CONT2" localSheetId="2">[1]SERVIÇO!#REF!</definedName>
    <definedName name="CONT2" localSheetId="10">[1]SERVIÇO!#REF!</definedName>
    <definedName name="CONT2" localSheetId="0">[1]SERVIÇO!#REF!</definedName>
    <definedName name="CONT2" localSheetId="9">[1]SERVIÇO!#REF!</definedName>
    <definedName name="CONT2">[1]SERVIÇO!#REF!</definedName>
    <definedName name="CONT3" localSheetId="5">[1]SERVIÇO!#REF!</definedName>
    <definedName name="CONT3" localSheetId="2">[1]SERVIÇO!#REF!</definedName>
    <definedName name="CONT3" localSheetId="0">[1]SERVIÇO!#REF!</definedName>
    <definedName name="CONT3" localSheetId="9">[1]SERVIÇO!#REF!</definedName>
    <definedName name="CONT3">[1]SERVIÇO!#REF!</definedName>
    <definedName name="CONTAIT" localSheetId="5">[1]SERVIÇO!#REF!</definedName>
    <definedName name="CONTAIT" localSheetId="2">[1]SERVIÇO!#REF!</definedName>
    <definedName name="CONTAIT" localSheetId="0">[1]SERVIÇO!#REF!</definedName>
    <definedName name="CONTAIT" localSheetId="9">[1]SERVIÇO!#REF!</definedName>
    <definedName name="CONTAIT">[1]SERVIÇO!#REF!</definedName>
    <definedName name="CONTREC" localSheetId="5">[1]SERVIÇO!#REF!</definedName>
    <definedName name="CONTREC" localSheetId="2">[1]SERVIÇO!#REF!</definedName>
    <definedName name="CONTREC" localSheetId="0">[1]SERVIÇO!#REF!</definedName>
    <definedName name="CONTREC" localSheetId="9">[1]SERVIÇO!#REF!</definedName>
    <definedName name="CONTREC">[1]SERVIÇO!#REF!</definedName>
    <definedName name="CONTRES" localSheetId="5">[1]SERVIÇO!#REF!</definedName>
    <definedName name="CONTRES" localSheetId="2">[1]SERVIÇO!#REF!</definedName>
    <definedName name="CONTRES" localSheetId="0">[1]SERVIÇO!#REF!</definedName>
    <definedName name="CONTRES" localSheetId="9">[1]SERVIÇO!#REF!</definedName>
    <definedName name="CONTRES">[1]SERVIÇO!#REF!</definedName>
    <definedName name="CRITERX" localSheetId="5">[1]SERVIÇO!#REF!</definedName>
    <definedName name="CRITERX" localSheetId="2">[1]SERVIÇO!#REF!</definedName>
    <definedName name="CRITERX" localSheetId="0">[1]SERVIÇO!#REF!</definedName>
    <definedName name="CRITERX" localSheetId="9">[1]SERVIÇO!#REF!</definedName>
    <definedName name="CRITERX">[1]SERVIÇO!#REF!</definedName>
    <definedName name="Cronograma" localSheetId="5">{"total","SUM(total)","YNNNN",FALSE}</definedName>
    <definedName name="Cronograma" localSheetId="4">{"total","SUM(total)","YNNNN",FALSE}</definedName>
    <definedName name="Cronograma" localSheetId="10">{"total","SUM(total)","YNNNN",FALSE}</definedName>
    <definedName name="Cronograma" localSheetId="9">{"total","SUM(total)","YNNNN",FALSE}</definedName>
    <definedName name="Cronograma">{"total","SUM(total)","YNNNN",FALSE}</definedName>
    <definedName name="CRONOMOD" localSheetId="5">{"total","SUM(total)","YNNNN",FALSE}</definedName>
    <definedName name="CRONOMOD" localSheetId="4">{"total","SUM(total)","YNNNN",FALSE}</definedName>
    <definedName name="CRONOMOD" localSheetId="10">{"total","SUM(total)","YNNNN",FALSE}</definedName>
    <definedName name="CRONOMOD" localSheetId="9">{"total","SUM(total)","YNNNN",FALSE}</definedName>
    <definedName name="CRONOMOD">{"total","SUM(total)","YNNNN",FALSE}</definedName>
    <definedName name="d" localSheetId="5">#REF!</definedName>
    <definedName name="d" localSheetId="4">#REF!</definedName>
    <definedName name="d" localSheetId="2">#REF!</definedName>
    <definedName name="d" localSheetId="10">#REF!</definedName>
    <definedName name="d" localSheetId="0">#REF!</definedName>
    <definedName name="d" localSheetId="9">#REF!</definedName>
    <definedName name="d">#REF!</definedName>
    <definedName name="DATA" localSheetId="5">#REF!</definedName>
    <definedName name="DATA" localSheetId="4">#REF!</definedName>
    <definedName name="DATA" localSheetId="2">#REF!</definedName>
    <definedName name="DATA" localSheetId="10">#REF!</definedName>
    <definedName name="DATA" localSheetId="0">#REF!</definedName>
    <definedName name="DATA" localSheetId="9">#REF!</definedName>
    <definedName name="DATA">#REF!</definedName>
    <definedName name="Data_Final" localSheetId="5">#REF!</definedName>
    <definedName name="Data_Final" localSheetId="4">#REF!</definedName>
    <definedName name="Data_Final" localSheetId="2">#REF!</definedName>
    <definedName name="Data_Final" localSheetId="10">#REF!</definedName>
    <definedName name="Data_Final" localSheetId="0">#REF!</definedName>
    <definedName name="Data_Final" localSheetId="9">#REF!</definedName>
    <definedName name="Data_Final">#REF!</definedName>
    <definedName name="Data_Início" localSheetId="5">#REF!</definedName>
    <definedName name="Data_Início" localSheetId="2">#REF!</definedName>
    <definedName name="Data_Início" localSheetId="0">#REF!</definedName>
    <definedName name="Data_Início" localSheetId="9">#REF!</definedName>
    <definedName name="Data_Início">#REF!</definedName>
    <definedName name="DECANEL" localSheetId="5">#REF!</definedName>
    <definedName name="DECANEL" localSheetId="2">#REF!</definedName>
    <definedName name="DECANEL" localSheetId="0">#REF!</definedName>
    <definedName name="DECANEL" localSheetId="9">#REF!</definedName>
    <definedName name="DECANEL">#REF!</definedName>
    <definedName name="DERIVQT" localSheetId="5">[1]SERVIÇO!#REF!</definedName>
    <definedName name="DERIVQT" localSheetId="4">[1]SERVIÇO!#REF!</definedName>
    <definedName name="DERIVQT" localSheetId="2">[1]SERVIÇO!#REF!</definedName>
    <definedName name="DERIVQT" localSheetId="10">[1]SERVIÇO!#REF!</definedName>
    <definedName name="DERIVQT" localSheetId="0">[1]SERVIÇO!#REF!</definedName>
    <definedName name="DERIVQT" localSheetId="9">[1]SERVIÇO!#REF!</definedName>
    <definedName name="DERIVQT">[1]SERVIÇO!#REF!</definedName>
    <definedName name="descnt" localSheetId="5">#REF!</definedName>
    <definedName name="descnt" localSheetId="12">#REF!</definedName>
    <definedName name="descnt" localSheetId="2">#REF!</definedName>
    <definedName name="descnt" localSheetId="10">#REF!</definedName>
    <definedName name="descnt" localSheetId="0">#REF!</definedName>
    <definedName name="descnt" localSheetId="9">#REF!</definedName>
    <definedName name="descnt">#REF!</definedName>
    <definedName name="descont" localSheetId="5">#REF!</definedName>
    <definedName name="descont" localSheetId="12">#REF!</definedName>
    <definedName name="descont" localSheetId="2">#REF!</definedName>
    <definedName name="descont" localSheetId="10">#REF!</definedName>
    <definedName name="descont" localSheetId="0">#REF!</definedName>
    <definedName name="descont" localSheetId="9">#REF!</definedName>
    <definedName name="descont">#REF!</definedName>
    <definedName name="DESFORMA" localSheetId="5">#REF!</definedName>
    <definedName name="DESFORMA" localSheetId="2">#REF!</definedName>
    <definedName name="DESFORMA" localSheetId="0">#REF!</definedName>
    <definedName name="DESFORMA" localSheetId="9">#REF!</definedName>
    <definedName name="DESFORMA">#REF!</definedName>
    <definedName name="DGA" localSheetId="5">'[2]PRO-08'!#REF!</definedName>
    <definedName name="DGA" localSheetId="4">'[2]PRO-08'!#REF!</definedName>
    <definedName name="DGA" localSheetId="2">'[2]PRO-08'!#REF!</definedName>
    <definedName name="DGA" localSheetId="10">'[2]PRO-08'!#REF!</definedName>
    <definedName name="DGA" localSheetId="0">'[2]PRO-08'!#REF!</definedName>
    <definedName name="DGA" localSheetId="9">'[2]PRO-08'!#REF!</definedName>
    <definedName name="DGA">'[2]PRO-08'!#REF!</definedName>
    <definedName name="DIFQT" localSheetId="5">[1]SERVIÇO!#REF!</definedName>
    <definedName name="DIFQT" localSheetId="12">[1]SERVIÇO!#REF!</definedName>
    <definedName name="DIFQT" localSheetId="2">[1]SERVIÇO!#REF!</definedName>
    <definedName name="DIFQT" localSheetId="10">[1]SERVIÇO!#REF!</definedName>
    <definedName name="DIFQT" localSheetId="0">[1]SERVIÇO!#REF!</definedName>
    <definedName name="DIFQT" localSheetId="9">[1]SERVIÇO!#REF!</definedName>
    <definedName name="DIFQT">[1]SERVIÇO!#REF!</definedName>
    <definedName name="DJ" localSheetId="5">#REF!</definedName>
    <definedName name="DJ" localSheetId="4">#REF!</definedName>
    <definedName name="DJ" localSheetId="2">#REF!</definedName>
    <definedName name="DJ" localSheetId="10">#REF!</definedName>
    <definedName name="DJ" localSheetId="0">#REF!</definedName>
    <definedName name="DJ" localSheetId="9">#REF!</definedName>
    <definedName name="DJ">#REF!</definedName>
    <definedName name="DNIT_aprovação">[4]Auxiliar!$K$2:$K$5</definedName>
    <definedName name="dsadf" localSheetId="5">{"total","SUM(total)","YNNNN",FALSE}</definedName>
    <definedName name="dsadf" localSheetId="4">{"total","SUM(total)","YNNNN",FALSE}</definedName>
    <definedName name="dsadf" localSheetId="10">{"total","SUM(total)","YNNNN",FALSE}</definedName>
    <definedName name="dsadf" localSheetId="9">{"total","SUM(total)","YNNNN",FALSE}</definedName>
    <definedName name="dsadf">{"total","SUM(total)","YNNNN",FALSE}</definedName>
    <definedName name="ECJ" localSheetId="5">#REF!</definedName>
    <definedName name="ECJ" localSheetId="4">#REF!</definedName>
    <definedName name="ECJ" localSheetId="2">#REF!</definedName>
    <definedName name="ECJ" localSheetId="10">#REF!</definedName>
    <definedName name="ECJ" localSheetId="0">#REF!</definedName>
    <definedName name="ECJ" localSheetId="9">#REF!</definedName>
    <definedName name="ECJ">#REF!</definedName>
    <definedName name="EJ" localSheetId="5">#REF!</definedName>
    <definedName name="EJ" localSheetId="4">#REF!</definedName>
    <definedName name="EJ" localSheetId="2">#REF!</definedName>
    <definedName name="EJ" localSheetId="10">#REF!</definedName>
    <definedName name="EJ" localSheetId="0">#REF!</definedName>
    <definedName name="EJ" localSheetId="9">#REF!</definedName>
    <definedName name="EJ">#REF!</definedName>
    <definedName name="ELEMENTO_VAZADO" localSheetId="5">#REF!</definedName>
    <definedName name="ELEMENTO_VAZADO" localSheetId="4">#REF!</definedName>
    <definedName name="ELEMENTO_VAZADO" localSheetId="2">#REF!</definedName>
    <definedName name="ELEMENTO_VAZADO" localSheetId="10">#REF!</definedName>
    <definedName name="ELEMENTO_VAZADO" localSheetId="0">#REF!</definedName>
    <definedName name="ELEMENTO_VAZADO" localSheetId="9">#REF!</definedName>
    <definedName name="ELEMENTO_VAZADO">#REF!</definedName>
    <definedName name="ELETRICISTA" localSheetId="5">#REF!</definedName>
    <definedName name="ELETRICISTA" localSheetId="2">#REF!</definedName>
    <definedName name="ELETRICISTA" localSheetId="0">#REF!</definedName>
    <definedName name="ELETRICISTA" localSheetId="9">#REF!</definedName>
    <definedName name="ELETRICISTA">#REF!</definedName>
    <definedName name="EMPRESA" localSheetId="5">#REF!</definedName>
    <definedName name="EMPRESA" localSheetId="2">#REF!</definedName>
    <definedName name="EMPRESA" localSheetId="0">#REF!</definedName>
    <definedName name="EMPRESA" localSheetId="9">#REF!</definedName>
    <definedName name="EMPRESA">#REF!</definedName>
    <definedName name="ENCANADOR" localSheetId="5">#REF!</definedName>
    <definedName name="ENCANADOR" localSheetId="2">#REF!</definedName>
    <definedName name="ENCANADOR" localSheetId="0">#REF!</definedName>
    <definedName name="ENCANADOR" localSheetId="9">#REF!</definedName>
    <definedName name="ENCANADOR">#REF!</definedName>
    <definedName name="ENGATE_STORZ" localSheetId="5">#REF!</definedName>
    <definedName name="ENGATE_STORZ" localSheetId="2">#REF!</definedName>
    <definedName name="ENGATE_STORZ" localSheetId="0">#REF!</definedName>
    <definedName name="ENGATE_STORZ" localSheetId="9">#REF!</definedName>
    <definedName name="ENGATE_STORZ">#REF!</definedName>
    <definedName name="EQPOTENC" localSheetId="5">[1]SERVIÇO!#REF!</definedName>
    <definedName name="EQPOTENC" localSheetId="12">[1]SERVIÇO!#REF!</definedName>
    <definedName name="EQPOTENC" localSheetId="2">[1]SERVIÇO!#REF!</definedName>
    <definedName name="EQPOTENC" localSheetId="10">[1]SERVIÇO!#REF!</definedName>
    <definedName name="EQPOTENC" localSheetId="0">[1]SERVIÇO!#REF!</definedName>
    <definedName name="EQPOTENC" localSheetId="9">[1]SERVIÇO!#REF!</definedName>
    <definedName name="EQPOTENC">[1]SERVIÇO!#REF!</definedName>
    <definedName name="ESCORA">[3]Insumos!$I$72</definedName>
    <definedName name="EXA" localSheetId="5">'[2]PRO-08'!#REF!</definedName>
    <definedName name="EXA" localSheetId="4">'[2]PRO-08'!#REF!</definedName>
    <definedName name="EXA" localSheetId="2">'[2]PRO-08'!#REF!</definedName>
    <definedName name="EXA" localSheetId="10">'[2]PRO-08'!#REF!</definedName>
    <definedName name="EXA" localSheetId="0">'[2]PRO-08'!#REF!</definedName>
    <definedName name="EXA" localSheetId="9">'[2]PRO-08'!#REF!</definedName>
    <definedName name="EXA">'[2]PRO-08'!#REF!</definedName>
    <definedName name="Excel_BuiltIn_Print_Titles_2_1" localSheetId="5">#REF!</definedName>
    <definedName name="Excel_BuiltIn_Print_Titles_2_1" localSheetId="4">#REF!</definedName>
    <definedName name="Excel_BuiltIn_Print_Titles_2_1" localSheetId="2">#REF!</definedName>
    <definedName name="Excel_BuiltIn_Print_Titles_2_1" localSheetId="10">#REF!</definedName>
    <definedName name="Excel_BuiltIn_Print_Titles_2_1" localSheetId="0">#REF!</definedName>
    <definedName name="Excel_BuiltIn_Print_Titles_2_1" localSheetId="9">#REF!</definedName>
    <definedName name="Excel_BuiltIn_Print_Titles_2_1">#REF!</definedName>
    <definedName name="Excel_BuiltIn_Print_Titles_2_1_1" localSheetId="5">#REF!,#REF!</definedName>
    <definedName name="Excel_BuiltIn_Print_Titles_2_1_1" localSheetId="4">#REF!,#REF!</definedName>
    <definedName name="Excel_BuiltIn_Print_Titles_2_1_1" localSheetId="2">#REF!,#REF!</definedName>
    <definedName name="Excel_BuiltIn_Print_Titles_2_1_1" localSheetId="10">#REF!,#REF!</definedName>
    <definedName name="Excel_BuiltIn_Print_Titles_2_1_1" localSheetId="0">#REF!,#REF!</definedName>
    <definedName name="Excel_BuiltIn_Print_Titles_2_1_1" localSheetId="9">#REF!,#REF!</definedName>
    <definedName name="Excel_BuiltIn_Print_Titles_2_1_1">#REF!,#REF!</definedName>
    <definedName name="Excel_BuiltIn_Print_Titles_3_1_1" localSheetId="5">#REF!,#REF!</definedName>
    <definedName name="Excel_BuiltIn_Print_Titles_3_1_1" localSheetId="4">#REF!,#REF!</definedName>
    <definedName name="Excel_BuiltIn_Print_Titles_3_1_1" localSheetId="2">#REF!,#REF!</definedName>
    <definedName name="Excel_BuiltIn_Print_Titles_3_1_1" localSheetId="10">#REF!,#REF!</definedName>
    <definedName name="Excel_BuiltIn_Print_Titles_3_1_1" localSheetId="0">#REF!,#REF!</definedName>
    <definedName name="Excel_BuiltIn_Print_Titles_3_1_1" localSheetId="9">#REF!,#REF!</definedName>
    <definedName name="Excel_BuiltIn_Print_Titles_3_1_1">#REF!,#REF!</definedName>
    <definedName name="Excel_BuiltIn_Print_Titles_3_1_1_1" localSheetId="5">#REF!,#REF!</definedName>
    <definedName name="Excel_BuiltIn_Print_Titles_3_1_1_1" localSheetId="4">#REF!,#REF!</definedName>
    <definedName name="Excel_BuiltIn_Print_Titles_3_1_1_1" localSheetId="2">#REF!,#REF!</definedName>
    <definedName name="Excel_BuiltIn_Print_Titles_3_1_1_1" localSheetId="10">#REF!,#REF!</definedName>
    <definedName name="Excel_BuiltIn_Print_Titles_3_1_1_1" localSheetId="0">#REF!,#REF!</definedName>
    <definedName name="Excel_BuiltIn_Print_Titles_3_1_1_1" localSheetId="9">#REF!,#REF!</definedName>
    <definedName name="Excel_BuiltIn_Print_Titles_3_1_1_1">#REF!,#REF!</definedName>
    <definedName name="Excel_BuiltIn_Print_Titles_3_1_1_1_1" localSheetId="5">#REF!,#REF!</definedName>
    <definedName name="Excel_BuiltIn_Print_Titles_3_1_1_1_1" localSheetId="2">#REF!,#REF!</definedName>
    <definedName name="Excel_BuiltIn_Print_Titles_3_1_1_1_1" localSheetId="0">#REF!,#REF!</definedName>
    <definedName name="Excel_BuiltIn_Print_Titles_3_1_1_1_1" localSheetId="9">#REF!,#REF!</definedName>
    <definedName name="Excel_BuiltIn_Print_Titles_3_1_1_1_1">#REF!,#REF!</definedName>
    <definedName name="Excel_BuiltIn_Print_Titles_3_1_1_1_1_1" localSheetId="5">#REF!</definedName>
    <definedName name="Excel_BuiltIn_Print_Titles_3_1_1_1_1_1" localSheetId="4">#REF!</definedName>
    <definedName name="Excel_BuiltIn_Print_Titles_3_1_1_1_1_1" localSheetId="2">#REF!</definedName>
    <definedName name="Excel_BuiltIn_Print_Titles_3_1_1_1_1_1" localSheetId="10">#REF!</definedName>
    <definedName name="Excel_BuiltIn_Print_Titles_3_1_1_1_1_1" localSheetId="0">#REF!</definedName>
    <definedName name="Excel_BuiltIn_Print_Titles_3_1_1_1_1_1" localSheetId="9">#REF!</definedName>
    <definedName name="Excel_BuiltIn_Print_Titles_3_1_1_1_1_1">#REF!</definedName>
    <definedName name="Extenso" localSheetId="5">' CONSUMO DE MAT. B TOTAL'!Extenso</definedName>
    <definedName name="Extenso" localSheetId="4">'CONSUMO DE MAT. BET.MINIMO'!Extenso</definedName>
    <definedName name="Extenso" localSheetId="10">#N/A</definedName>
    <definedName name="Extenso" localSheetId="9">#N/A</definedName>
    <definedName name="Extenso">[0]!Extenso</definedName>
    <definedName name="fc1a" localSheetId="5">'[2]PRO-08'!#REF!</definedName>
    <definedName name="fc1a" localSheetId="4">'[2]PRO-08'!#REF!</definedName>
    <definedName name="fc1a" localSheetId="2">'[2]PRO-08'!#REF!</definedName>
    <definedName name="fc1a" localSheetId="10">'[2]PRO-08'!#REF!</definedName>
    <definedName name="fc1a" localSheetId="0">'[2]PRO-08'!#REF!</definedName>
    <definedName name="fc1a" localSheetId="9">'[2]PRO-08'!#REF!</definedName>
    <definedName name="fc1a">'[2]PRO-08'!#REF!</definedName>
    <definedName name="FC2A" localSheetId="5">'[2]PRO-08'!#REF!</definedName>
    <definedName name="FC2A" localSheetId="4">'[2]PRO-08'!#REF!</definedName>
    <definedName name="FC2A" localSheetId="2">'[2]PRO-08'!#REF!</definedName>
    <definedName name="FC2A" localSheetId="10">'[2]PRO-08'!#REF!</definedName>
    <definedName name="FC2A" localSheetId="0">'[2]PRO-08'!#REF!</definedName>
    <definedName name="FC2A" localSheetId="9">'[2]PRO-08'!#REF!</definedName>
    <definedName name="FC2A">'[2]PRO-08'!#REF!</definedName>
    <definedName name="FC3A" localSheetId="5">'[2]PRO-08'!#REF!</definedName>
    <definedName name="FC3A" localSheetId="4">'[2]PRO-08'!#REF!</definedName>
    <definedName name="FC3A" localSheetId="2">'[2]PRO-08'!#REF!</definedName>
    <definedName name="FC3A" localSheetId="10">'[2]PRO-08'!#REF!</definedName>
    <definedName name="FC3A" localSheetId="0">'[2]PRO-08'!#REF!</definedName>
    <definedName name="FC3A" localSheetId="9">'[2]PRO-08'!#REF!</definedName>
    <definedName name="FC3A">'[2]PRO-08'!#REF!</definedName>
    <definedName name="FCRITER" localSheetId="5">[1]SERVIÇO!#REF!</definedName>
    <definedName name="FCRITER" localSheetId="4">[1]SERVIÇO!#REF!</definedName>
    <definedName name="FCRITER" localSheetId="2">[1]SERVIÇO!#REF!</definedName>
    <definedName name="FCRITER" localSheetId="10">[1]SERVIÇO!#REF!</definedName>
    <definedName name="FCRITER" localSheetId="0">[1]SERVIÇO!#REF!</definedName>
    <definedName name="FCRITER" localSheetId="9">[1]SERVIÇO!#REF!</definedName>
    <definedName name="FCRITER">[1]SERVIÇO!#REF!</definedName>
    <definedName name="fda" localSheetId="5">{"total","SUM(total)","YNNNN",FALSE}</definedName>
    <definedName name="fda" localSheetId="4">{"total","SUM(total)","YNNNN",FALSE}</definedName>
    <definedName name="fda" localSheetId="10">{"total","SUM(total)","YNNNN",FALSE}</definedName>
    <definedName name="fda" localSheetId="9">{"total","SUM(total)","YNNNN",FALSE}</definedName>
    <definedName name="fda">{"total","SUM(total)","YNNNN",FALSE}</definedName>
    <definedName name="FGV_alteração">[4]Auxiliar!$J$2:$J$4</definedName>
    <definedName name="FORMA_MAD_BRANCA" localSheetId="5">#REF!</definedName>
    <definedName name="FORMA_MAD_BRANCA" localSheetId="4">#REF!</definedName>
    <definedName name="FORMA_MAD_BRANCA" localSheetId="2">#REF!</definedName>
    <definedName name="FORMA_MAD_BRANCA" localSheetId="10">#REF!</definedName>
    <definedName name="FORMA_MAD_BRANCA" localSheetId="0">#REF!</definedName>
    <definedName name="FORMA_MAD_BRANCA" localSheetId="9">#REF!</definedName>
    <definedName name="FORMA_MAD_BRANCA">#REF!</definedName>
    <definedName name="Formatação_Amarelo_comCusto" localSheetId="10">INDIRECT("'Analítico CCUs'!$W$2:$X$"&amp;'[5]Analítico CCUs'!$E$2)</definedName>
    <definedName name="Formatação_Amarelo_comCusto" localSheetId="9">INDIRECT("'Analítico CCUs'!$W$2:$X$"&amp;'[5]Analítico CCUs'!$E$2)</definedName>
    <definedName name="Formatação_Amarelo_comCusto">INDIRECT("'Analítico CCUs'!$W$2:$X$"&amp;'[6]Analítico CCUs'!$E$2)</definedName>
    <definedName name="Formatação_Azul" localSheetId="10">INDIRECT("'Analítico CCUs'!$P$2:$X$"&amp;'[5]Analítico CCUs'!$E$2)</definedName>
    <definedName name="Formatação_Azul" localSheetId="9">INDIRECT("'Analítico CCUs'!$P$2:$X$"&amp;'[5]Analítico CCUs'!$E$2)</definedName>
    <definedName name="Formatação_Azul">INDIRECT("'Analítico CCUs'!$P$2:$X$"&amp;'[6]Analítico CCUs'!$E$2)</definedName>
    <definedName name="Formatação_Vermelho" localSheetId="10">INDIRECT("'Analítico CCUs'!$F$2:$N$"&amp;'[5]Analítico CCUs'!$E$2)</definedName>
    <definedName name="Formatação_Vermelho" localSheetId="9">INDIRECT("'Analítico CCUs'!$F$2:$N$"&amp;'[5]Analítico CCUs'!$E$2)</definedName>
    <definedName name="Formatação_Vermelho">INDIRECT("'Analítico CCUs'!$F$2:$N$"&amp;'[6]Analítico CCUs'!$E$2)</definedName>
    <definedName name="Fromatação_Amarelo_semCusto" localSheetId="10">INDIRECT("'Analítico CCUs'!$P$2:$V$"&amp;'[5]Analítico CCUs'!$E$2)</definedName>
    <definedName name="Fromatação_Amarelo_semCusto" localSheetId="9">INDIRECT("'Analítico CCUs'!$P$2:$V$"&amp;'[5]Analítico CCUs'!$E$2)</definedName>
    <definedName name="Fromatação_Amarelo_semCusto">INDIRECT("'Analítico CCUs'!$P$2:$V$"&amp;'[6]Analítico CCUs'!$E$2)</definedName>
    <definedName name="GAS_CARBONICO_6KG" localSheetId="5">#REF!</definedName>
    <definedName name="GAS_CARBONICO_6KG" localSheetId="4">#REF!</definedName>
    <definedName name="GAS_CARBONICO_6KG" localSheetId="2">#REF!</definedName>
    <definedName name="GAS_CARBONICO_6KG" localSheetId="10">#REF!</definedName>
    <definedName name="GAS_CARBONICO_6KG" localSheetId="0">#REF!</definedName>
    <definedName name="GAS_CARBONICO_6KG" localSheetId="9">#REF!</definedName>
    <definedName name="GAS_CARBONICO_6KG">#REF!</definedName>
    <definedName name="GESSO" localSheetId="5">#REF!</definedName>
    <definedName name="GESSO" localSheetId="4">#REF!</definedName>
    <definedName name="GESSO" localSheetId="2">#REF!</definedName>
    <definedName name="GESSO" localSheetId="10">#REF!</definedName>
    <definedName name="GESSO" localSheetId="0">#REF!</definedName>
    <definedName name="GESSO" localSheetId="9">#REF!</definedName>
    <definedName name="GESSO">#REF!</definedName>
    <definedName name="GRANITO_AMENDOA" localSheetId="5">#REF!</definedName>
    <definedName name="GRANITO_AMENDOA" localSheetId="2">#REF!</definedName>
    <definedName name="GRANITO_AMENDOA" localSheetId="0">#REF!</definedName>
    <definedName name="GRANITO_AMENDOA" localSheetId="9">#REF!</definedName>
    <definedName name="GRANITO_AMENDOA">#REF!</definedName>
    <definedName name="GRANITO_CINZA_CORUMBA" localSheetId="5">#REF!</definedName>
    <definedName name="GRANITO_CINZA_CORUMBA" localSheetId="2">#REF!</definedName>
    <definedName name="GRANITO_CINZA_CORUMBA" localSheetId="0">#REF!</definedName>
    <definedName name="GRANITO_CINZA_CORUMBA" localSheetId="9">#REF!</definedName>
    <definedName name="GRANITO_CINZA_CORUMBA">#REF!</definedName>
    <definedName name="GUSTAVO" localSheetId="5">{"total","SUM(total)","YNNNN",FALSE}</definedName>
    <definedName name="GUSTAVO" localSheetId="4">{"total","SUM(total)","YNNNN",FALSE}</definedName>
    <definedName name="GUSTAVO" localSheetId="10">{"total","SUM(total)","YNNNN",FALSE}</definedName>
    <definedName name="GUSTAVO" localSheetId="9">{"total","SUM(total)","YNNNN",FALSE}</definedName>
    <definedName name="GUSTAVO">{"total","SUM(total)","YNNNN",FALSE}</definedName>
    <definedName name="hi" localSheetId="5">#REF!</definedName>
    <definedName name="hi" localSheetId="4">#REF!</definedName>
    <definedName name="hi" localSheetId="2">#REF!</definedName>
    <definedName name="hi" localSheetId="10">#REF!</definedName>
    <definedName name="hi" localSheetId="0">#REF!</definedName>
    <definedName name="hi" localSheetId="9">#REF!</definedName>
    <definedName name="hi">#REF!</definedName>
    <definedName name="HOJE" localSheetId="5">[1]SERVIÇO!#REF!</definedName>
    <definedName name="HOJE" localSheetId="2">[1]SERVIÇO!#REF!</definedName>
    <definedName name="HOJE" localSheetId="10">[1]SERVIÇO!#REF!</definedName>
    <definedName name="HOJE" localSheetId="0">[1]SERVIÇO!#REF!</definedName>
    <definedName name="HOJE" localSheetId="9">[1]SERVIÇO!#REF!</definedName>
    <definedName name="HOJE">[1]SERVIÇO!#REF!</definedName>
    <definedName name="I" localSheetId="5">#REF!</definedName>
    <definedName name="I" localSheetId="4">#REF!</definedName>
    <definedName name="I" localSheetId="2">#REF!</definedName>
    <definedName name="I" localSheetId="10">#REF!</definedName>
    <definedName name="I" localSheetId="0">#REF!</definedName>
    <definedName name="I" localSheetId="9">#REF!</definedName>
    <definedName name="I">#REF!</definedName>
    <definedName name="IGOL_2" localSheetId="5">#REF!</definedName>
    <definedName name="IGOL_2" localSheetId="4">#REF!</definedName>
    <definedName name="IGOL_2" localSheetId="2">#REF!</definedName>
    <definedName name="IGOL_2" localSheetId="10">#REF!</definedName>
    <definedName name="IGOL_2" localSheetId="0">#REF!</definedName>
    <definedName name="IGOL_2" localSheetId="9">#REF!</definedName>
    <definedName name="IGOL_2">#REF!</definedName>
    <definedName name="IGOLFLEX" localSheetId="5">#REF!</definedName>
    <definedName name="IGOLFLEX" localSheetId="4">#REF!</definedName>
    <definedName name="IGOLFLEX" localSheetId="2">#REF!</definedName>
    <definedName name="IGOLFLEX" localSheetId="10">#REF!</definedName>
    <definedName name="IGOLFLEX" localSheetId="0">#REF!</definedName>
    <definedName name="IGOLFLEX" localSheetId="9">#REF!</definedName>
    <definedName name="IGOLFLEX">#REF!</definedName>
    <definedName name="IM" localSheetId="5">#REF!</definedName>
    <definedName name="IM" localSheetId="2">#REF!</definedName>
    <definedName name="IM" localSheetId="0">#REF!</definedName>
    <definedName name="IM" localSheetId="9">#REF!</definedName>
    <definedName name="IM">#REF!</definedName>
    <definedName name="IMPERMEABILIZANTE_SIKA" localSheetId="5">#REF!</definedName>
    <definedName name="IMPERMEABILIZANTE_SIKA" localSheetId="2">#REF!</definedName>
    <definedName name="IMPERMEABILIZANTE_SIKA" localSheetId="0">#REF!</definedName>
    <definedName name="IMPERMEABILIZANTE_SIKA" localSheetId="9">#REF!</definedName>
    <definedName name="IMPERMEABILIZANTE_SIKA">#REF!</definedName>
    <definedName name="IMPF" localSheetId="5">[1]SERVIÇO!#REF!</definedName>
    <definedName name="IMPF" localSheetId="4">[1]SERVIÇO!#REF!</definedName>
    <definedName name="IMPF" localSheetId="2">[1]SERVIÇO!#REF!</definedName>
    <definedName name="IMPF" localSheetId="10">[1]SERVIÇO!#REF!</definedName>
    <definedName name="IMPF" localSheetId="0">[1]SERVIÇO!#REF!</definedName>
    <definedName name="IMPF" localSheetId="9">[1]SERVIÇO!#REF!</definedName>
    <definedName name="IMPF">[1]SERVIÇO!#REF!</definedName>
    <definedName name="IMPI" localSheetId="5">[1]SERVIÇO!#REF!</definedName>
    <definedName name="IMPI" localSheetId="4">[1]SERVIÇO!#REF!</definedName>
    <definedName name="IMPI" localSheetId="2">[1]SERVIÇO!#REF!</definedName>
    <definedName name="IMPI" localSheetId="10">[1]SERVIÇO!#REF!</definedName>
    <definedName name="IMPI" localSheetId="0">[1]SERVIÇO!#REF!</definedName>
    <definedName name="IMPI" localSheetId="9">[1]SERVIÇO!#REF!</definedName>
    <definedName name="IMPI">[1]SERVIÇO!#REF!</definedName>
    <definedName name="Insumos">'[7]RELAÇÃO - COMPOSIÇÕES E INSUMOS'!$A$7:$D$337</definedName>
    <definedName name="ITEMCONT" localSheetId="5">[1]SERVIÇO!#REF!</definedName>
    <definedName name="ITEMCONT" localSheetId="12">[1]SERVIÇO!#REF!</definedName>
    <definedName name="ITEMCONT" localSheetId="4">[1]SERVIÇO!#REF!</definedName>
    <definedName name="ITEMCONT" localSheetId="2">[1]SERVIÇO!#REF!</definedName>
    <definedName name="ITEMCONT" localSheetId="10">[1]SERVIÇO!#REF!</definedName>
    <definedName name="ITEMCONT" localSheetId="0">[1]SERVIÇO!#REF!</definedName>
    <definedName name="ITEMCONT" localSheetId="9">[1]SERVIÇO!#REF!</definedName>
    <definedName name="ITEMCONT">[1]SERVIÇO!#REF!</definedName>
    <definedName name="ITEMDER" localSheetId="5">[1]SERVIÇO!#REF!</definedName>
    <definedName name="ITEMDER" localSheetId="12">[1]SERVIÇO!#REF!</definedName>
    <definedName name="ITEMDER" localSheetId="2">[1]SERVIÇO!#REF!</definedName>
    <definedName name="ITEMDER" localSheetId="10">[1]SERVIÇO!#REF!</definedName>
    <definedName name="ITEMDER" localSheetId="0">[1]SERVIÇO!#REF!</definedName>
    <definedName name="ITEMDER" localSheetId="9">[1]SERVIÇO!#REF!</definedName>
    <definedName name="ITEMDER">[1]SERVIÇO!#REF!</definedName>
    <definedName name="ITEMEQP" localSheetId="5">[1]SERVIÇO!#REF!</definedName>
    <definedName name="ITEMEQP" localSheetId="12">[1]SERVIÇO!#REF!</definedName>
    <definedName name="ITEMEQP" localSheetId="2">[1]SERVIÇO!#REF!</definedName>
    <definedName name="ITEMEQP" localSheetId="0">[1]SERVIÇO!#REF!</definedName>
    <definedName name="ITEMEQP" localSheetId="9">[1]SERVIÇO!#REF!</definedName>
    <definedName name="ITEMEQP">[1]SERVIÇO!#REF!</definedName>
    <definedName name="ITEMMUR" localSheetId="5">[1]SERVIÇO!#REF!</definedName>
    <definedName name="ITEMMUR" localSheetId="12">[1]SERVIÇO!#REF!</definedName>
    <definedName name="ITEMMUR" localSheetId="2">[1]SERVIÇO!#REF!</definedName>
    <definedName name="ITEMMUR" localSheetId="0">[1]SERVIÇO!#REF!</definedName>
    <definedName name="ITEMMUR" localSheetId="9">[1]SERVIÇO!#REF!</definedName>
    <definedName name="ITEMMUR">[1]SERVIÇO!#REF!</definedName>
    <definedName name="ITEMR15" localSheetId="5">[1]SERVIÇO!#REF!</definedName>
    <definedName name="ITEMR15" localSheetId="12">[1]SERVIÇO!#REF!</definedName>
    <definedName name="ITEMR15" localSheetId="2">[1]SERVIÇO!#REF!</definedName>
    <definedName name="ITEMR15" localSheetId="0">[1]SERVIÇO!#REF!</definedName>
    <definedName name="ITEMR15" localSheetId="9">[1]SERVIÇO!#REF!</definedName>
    <definedName name="ITEMR15">[1]SERVIÇO!#REF!</definedName>
    <definedName name="ITEMR20" localSheetId="5">[1]SERVIÇO!#REF!</definedName>
    <definedName name="ITEMR20" localSheetId="2">[1]SERVIÇO!#REF!</definedName>
    <definedName name="ITEMR20" localSheetId="0">[1]SERVIÇO!#REF!</definedName>
    <definedName name="ITEMR20" localSheetId="9">[1]SERVIÇO!#REF!</definedName>
    <definedName name="ITEMR20">[1]SERVIÇO!#REF!</definedName>
    <definedName name="ITEMTRANS" localSheetId="5">[1]SERVIÇO!#REF!</definedName>
    <definedName name="ITEMTRANS" localSheetId="2">[1]SERVIÇO!#REF!</definedName>
    <definedName name="ITEMTRANS" localSheetId="0">[1]SERVIÇO!#REF!</definedName>
    <definedName name="ITEMTRANS" localSheetId="9">[1]SERVIÇO!#REF!</definedName>
    <definedName name="ITEMTRANS">[1]SERVIÇO!#REF!</definedName>
    <definedName name="ITENS" localSheetId="5">[1]SERVIÇO!#REF!</definedName>
    <definedName name="ITENS" localSheetId="2">[1]SERVIÇO!#REF!</definedName>
    <definedName name="ITENS" localSheetId="0">[1]SERVIÇO!#REF!</definedName>
    <definedName name="ITENS" localSheetId="9">[1]SERVIÇO!#REF!</definedName>
    <definedName name="ITENS">[1]SERVIÇO!#REF!</definedName>
    <definedName name="ITENS0" localSheetId="5">[1]SERVIÇO!#REF!</definedName>
    <definedName name="ITENS0" localSheetId="2">[1]SERVIÇO!#REF!</definedName>
    <definedName name="ITENS0" localSheetId="0">[1]SERVIÇO!#REF!</definedName>
    <definedName name="ITENS0" localSheetId="9">[1]SERVIÇO!#REF!</definedName>
    <definedName name="ITENS0">[1]SERVIÇO!#REF!</definedName>
    <definedName name="ITENS1" localSheetId="5">[1]SERVIÇO!#REF!</definedName>
    <definedName name="ITENS1" localSheetId="2">[1]SERVIÇO!#REF!</definedName>
    <definedName name="ITENS1" localSheetId="0">[1]SERVIÇO!#REF!</definedName>
    <definedName name="ITENS1" localSheetId="9">[1]SERVIÇO!#REF!</definedName>
    <definedName name="ITENS1">[1]SERVIÇO!#REF!</definedName>
    <definedName name="ITENSP" localSheetId="5">[1]SERVIÇO!#REF!</definedName>
    <definedName name="ITENSP" localSheetId="2">[1]SERVIÇO!#REF!</definedName>
    <definedName name="ITENSP" localSheetId="0">[1]SERVIÇO!#REF!</definedName>
    <definedName name="ITENSP" localSheetId="9">[1]SERVIÇO!#REF!</definedName>
    <definedName name="ITENSP">[1]SERVIÇO!#REF!</definedName>
    <definedName name="ITENSPMED" localSheetId="5">[1]SERVIÇO!#REF!</definedName>
    <definedName name="ITENSPMED" localSheetId="2">[1]SERVIÇO!#REF!</definedName>
    <definedName name="ITENSPMED" localSheetId="0">[1]SERVIÇO!#REF!</definedName>
    <definedName name="ITENSPMED" localSheetId="9">[1]SERVIÇO!#REF!</definedName>
    <definedName name="ITENSPMED">[1]SERVIÇO!#REF!</definedName>
    <definedName name="JUNTA_PLÁSTICA" localSheetId="5">#REF!</definedName>
    <definedName name="JUNTA_PLÁSTICA" localSheetId="4">#REF!</definedName>
    <definedName name="JUNTA_PLÁSTICA" localSheetId="2">#REF!</definedName>
    <definedName name="JUNTA_PLÁSTICA" localSheetId="10">#REF!</definedName>
    <definedName name="JUNTA_PLÁSTICA" localSheetId="0">#REF!</definedName>
    <definedName name="JUNTA_PLÁSTICA" localSheetId="9">#REF!</definedName>
    <definedName name="JUNTA_PLÁSTICA">#REF!</definedName>
    <definedName name="KORODUR" localSheetId="5">#REF!</definedName>
    <definedName name="KORODUR" localSheetId="4">#REF!</definedName>
    <definedName name="KORODUR" localSheetId="2">#REF!</definedName>
    <definedName name="KORODUR" localSheetId="10">#REF!</definedName>
    <definedName name="KORODUR" localSheetId="0">#REF!</definedName>
    <definedName name="KORODUR" localSheetId="9">#REF!</definedName>
    <definedName name="KORODUR">#REF!</definedName>
    <definedName name="LAMBRI_IPÊ" localSheetId="5">#REF!</definedName>
    <definedName name="LAMBRI_IPÊ" localSheetId="4">#REF!</definedName>
    <definedName name="LAMBRI_IPÊ" localSheetId="2">#REF!</definedName>
    <definedName name="LAMBRI_IPÊ" localSheetId="10">#REF!</definedName>
    <definedName name="LAMBRI_IPÊ" localSheetId="0">#REF!</definedName>
    <definedName name="LAMBRI_IPÊ" localSheetId="9">#REF!</definedName>
    <definedName name="LAMBRI_IPÊ">#REF!</definedName>
    <definedName name="LANÇAMENTO_CONCRETO" localSheetId="5">#REF!</definedName>
    <definedName name="LANÇAMENTO_CONCRETO" localSheetId="2">#REF!</definedName>
    <definedName name="LANÇAMENTO_CONCRETO" localSheetId="0">#REF!</definedName>
    <definedName name="LANÇAMENTO_CONCRETO" localSheetId="9">#REF!</definedName>
    <definedName name="LANÇAMENTO_CONCRETO">#REF!</definedName>
    <definedName name="LIGAÇÃO_FLEXIVEL" localSheetId="5">#REF!</definedName>
    <definedName name="LIGAÇÃO_FLEXIVEL" localSheetId="2">#REF!</definedName>
    <definedName name="LIGAÇÃO_FLEXIVEL" localSheetId="0">#REF!</definedName>
    <definedName name="LIGAÇÃO_FLEXIVEL" localSheetId="9">#REF!</definedName>
    <definedName name="LIGAÇÃO_FLEXIVEL">#REF!</definedName>
    <definedName name="LILASDRENA" localSheetId="5">#REF!</definedName>
    <definedName name="LILASDRENA" localSheetId="2">#REF!</definedName>
    <definedName name="LILASDRENA" localSheetId="0">#REF!</definedName>
    <definedName name="LILASDRENA" localSheetId="9">#REF!</definedName>
    <definedName name="LILASDRENA">#REF!</definedName>
    <definedName name="LIN" localSheetId="5">[1]SERVIÇO!#REF!</definedName>
    <definedName name="LIN" localSheetId="4">[1]SERVIÇO!#REF!</definedName>
    <definedName name="LIN" localSheetId="2">[1]SERVIÇO!#REF!</definedName>
    <definedName name="LIN" localSheetId="10">[1]SERVIÇO!#REF!</definedName>
    <definedName name="LIN" localSheetId="0">[1]SERVIÇO!#REF!</definedName>
    <definedName name="LIN" localSheetId="9">[1]SERVIÇO!#REF!</definedName>
    <definedName name="LIN">[1]SERVIÇO!#REF!</definedName>
    <definedName name="LIQUIDO_PREPARADOR" localSheetId="5">#REF!</definedName>
    <definedName name="LIQUIDO_PREPARADOR" localSheetId="4">#REF!</definedName>
    <definedName name="LIQUIDO_PREPARADOR" localSheetId="2">#REF!</definedName>
    <definedName name="LIQUIDO_PREPARADOR" localSheetId="10">#REF!</definedName>
    <definedName name="LIQUIDO_PREPARADOR" localSheetId="0">#REF!</definedName>
    <definedName name="LIQUIDO_PREPARADOR" localSheetId="9">#REF!</definedName>
    <definedName name="LIQUIDO_PREPARADOR">#REF!</definedName>
    <definedName name="LIQUIDO_SELADOR">[3]Insumos!$I$361</definedName>
    <definedName name="LISTSEL" localSheetId="5">[1]SERVIÇO!#REF!</definedName>
    <definedName name="LISTSEL" localSheetId="4">[1]SERVIÇO!#REF!</definedName>
    <definedName name="LISTSEL" localSheetId="2">[1]SERVIÇO!#REF!</definedName>
    <definedName name="LISTSEL" localSheetId="10">[1]SERVIÇO!#REF!</definedName>
    <definedName name="LISTSEL" localSheetId="0">[1]SERVIÇO!#REF!</definedName>
    <definedName name="LISTSEL" localSheetId="9">[1]SERVIÇO!#REF!</definedName>
    <definedName name="LISTSEL">[1]SERVIÇO!#REF!</definedName>
    <definedName name="LIXA_FERRO" localSheetId="5">#REF!</definedName>
    <definedName name="LIXA_FERRO" localSheetId="4">#REF!</definedName>
    <definedName name="LIXA_FERRO" localSheetId="2">#REF!</definedName>
    <definedName name="LIXA_FERRO" localSheetId="10">#REF!</definedName>
    <definedName name="LIXA_FERRO" localSheetId="0">#REF!</definedName>
    <definedName name="LIXA_FERRO" localSheetId="9">#REF!</definedName>
    <definedName name="LIXA_FERRO">#REF!</definedName>
    <definedName name="LIXA_MADEIRA">[3]Insumos!$I$374</definedName>
    <definedName name="LOCAB" localSheetId="5">[1]SERVIÇO!#REF!</definedName>
    <definedName name="LOCAB" localSheetId="4">[1]SERVIÇO!#REF!</definedName>
    <definedName name="LOCAB" localSheetId="2">[1]SERVIÇO!#REF!</definedName>
    <definedName name="LOCAB" localSheetId="10">[1]SERVIÇO!#REF!</definedName>
    <definedName name="LOCAB" localSheetId="0">[1]SERVIÇO!#REF!</definedName>
    <definedName name="LOCAB" localSheetId="9">[1]SERVIÇO!#REF!</definedName>
    <definedName name="LOCAB">[1]SERVIÇO!#REF!</definedName>
    <definedName name="LOCAL" localSheetId="5">[1]SERVIÇO!#REF!</definedName>
    <definedName name="LOCAL" localSheetId="4">[1]SERVIÇO!#REF!</definedName>
    <definedName name="LOCAL" localSheetId="2">[1]SERVIÇO!#REF!</definedName>
    <definedName name="LOCAL" localSheetId="10">[1]SERVIÇO!#REF!</definedName>
    <definedName name="LOCAL" localSheetId="0">[1]SERVIÇO!#REF!</definedName>
    <definedName name="LOCAL" localSheetId="9">[1]SERVIÇO!#REF!</definedName>
    <definedName name="LOCAL">[1]SERVIÇO!#REF!</definedName>
    <definedName name="LS" localSheetId="5">#REF!</definedName>
    <definedName name="LS" localSheetId="4">#REF!</definedName>
    <definedName name="LS" localSheetId="2">#REF!</definedName>
    <definedName name="LS" localSheetId="10">#REF!</definedName>
    <definedName name="LS" localSheetId="0">#REF!</definedName>
    <definedName name="LS" localSheetId="9">#REF!</definedName>
    <definedName name="LS">#REF!</definedName>
    <definedName name="MANGUEIRA_30_M" localSheetId="5">#REF!</definedName>
    <definedName name="MANGUEIRA_30_M" localSheetId="4">#REF!</definedName>
    <definedName name="MANGUEIRA_30_M" localSheetId="2">#REF!</definedName>
    <definedName name="MANGUEIRA_30_M" localSheetId="10">#REF!</definedName>
    <definedName name="MANGUEIRA_30_M" localSheetId="0">#REF!</definedName>
    <definedName name="MANGUEIRA_30_M" localSheetId="9">#REF!</definedName>
    <definedName name="MANGUEIRA_30_M">#REF!</definedName>
    <definedName name="MARCAX" localSheetId="5">[1]SERVIÇO!#REF!</definedName>
    <definedName name="MARCAX" localSheetId="4">[1]SERVIÇO!#REF!</definedName>
    <definedName name="MARCAX" localSheetId="2">[1]SERVIÇO!#REF!</definedName>
    <definedName name="MARCAX" localSheetId="10">[1]SERVIÇO!#REF!</definedName>
    <definedName name="MARCAX" localSheetId="0">[1]SERVIÇO!#REF!</definedName>
    <definedName name="MARCAX" localSheetId="9">[1]SERVIÇO!#REF!</definedName>
    <definedName name="MARCAX">[1]SERVIÇO!#REF!</definedName>
    <definedName name="MARCENEIRO" localSheetId="5">#REF!</definedName>
    <definedName name="MARCENEIRO" localSheetId="4">#REF!</definedName>
    <definedName name="MARCENEIRO" localSheetId="2">#REF!</definedName>
    <definedName name="MARCENEIRO" localSheetId="10">#REF!</definedName>
    <definedName name="MARCENEIRO" localSheetId="0">#REF!</definedName>
    <definedName name="MARCENEIRO" localSheetId="9">#REF!</definedName>
    <definedName name="MARCENEIRO">#REF!</definedName>
    <definedName name="MARMORE_BRANCO" localSheetId="5">#REF!</definedName>
    <definedName name="MARMORE_BRANCO" localSheetId="4">#REF!</definedName>
    <definedName name="MARMORE_BRANCO" localSheetId="2">#REF!</definedName>
    <definedName name="MARMORE_BRANCO" localSheetId="10">#REF!</definedName>
    <definedName name="MARMORE_BRANCO" localSheetId="0">#REF!</definedName>
    <definedName name="MARMORE_BRANCO" localSheetId="9">#REF!</definedName>
    <definedName name="MARMORE_BRANCO">#REF!</definedName>
    <definedName name="Mary" localSheetId="5">{"total","SUM(total)","YNNNN",FALSE}</definedName>
    <definedName name="Mary" localSheetId="4">{"total","SUM(total)","YNNNN",FALSE}</definedName>
    <definedName name="Mary" localSheetId="10">{"total","SUM(total)","YNNNN",FALSE}</definedName>
    <definedName name="Mary" localSheetId="9">{"total","SUM(total)","YNNNN",FALSE}</definedName>
    <definedName name="Mary">{"total","SUM(total)","YNNNN",FALSE}</definedName>
    <definedName name="MASSA_OLEO" localSheetId="5">#REF!</definedName>
    <definedName name="MASSA_OLEO" localSheetId="4">#REF!</definedName>
    <definedName name="MASSA_OLEO" localSheetId="2">#REF!</definedName>
    <definedName name="MASSA_OLEO" localSheetId="10">#REF!</definedName>
    <definedName name="MASSA_OLEO" localSheetId="0">#REF!</definedName>
    <definedName name="MASSA_OLEO" localSheetId="9">#REF!</definedName>
    <definedName name="MASSA_OLEO">#REF!</definedName>
    <definedName name="MASSA_PVA">[3]Insumos!$I$363</definedName>
    <definedName name="Medição" localSheetId="5">#REF!</definedName>
    <definedName name="Medição" localSheetId="4">#REF!</definedName>
    <definedName name="Medição" localSheetId="2">#REF!</definedName>
    <definedName name="Medição" localSheetId="10">#REF!</definedName>
    <definedName name="Medição" localSheetId="0">#REF!</definedName>
    <definedName name="Medição" localSheetId="9">#REF!</definedName>
    <definedName name="Medição">#REF!</definedName>
    <definedName name="MENUBOM" localSheetId="5">[1]SERVIÇO!#REF!</definedName>
    <definedName name="MENUBOM" localSheetId="4">[1]SERVIÇO!#REF!</definedName>
    <definedName name="MENUBOM" localSheetId="2">[1]SERVIÇO!#REF!</definedName>
    <definedName name="MENUBOM" localSheetId="10">[1]SERVIÇO!#REF!</definedName>
    <definedName name="MENUBOM" localSheetId="0">[1]SERVIÇO!#REF!</definedName>
    <definedName name="MENUBOM" localSheetId="9">[1]SERVIÇO!#REF!</definedName>
    <definedName name="MENUBOM">[1]SERVIÇO!#REF!</definedName>
    <definedName name="MENUEQP" localSheetId="5">[1]SERVIÇO!#REF!</definedName>
    <definedName name="MENUEQP" localSheetId="2">[1]SERVIÇO!#REF!</definedName>
    <definedName name="MENUEQP" localSheetId="0">[1]SERVIÇO!#REF!</definedName>
    <definedName name="MENUEQP" localSheetId="9">[1]SERVIÇO!#REF!</definedName>
    <definedName name="MENUEQP">[1]SERVIÇO!#REF!</definedName>
    <definedName name="MENUFIM" localSheetId="5">[1]SERVIÇO!#REF!</definedName>
    <definedName name="MENUFIM" localSheetId="2">[1]SERVIÇO!#REF!</definedName>
    <definedName name="MENUFIM" localSheetId="0">[1]SERVIÇO!#REF!</definedName>
    <definedName name="MENUFIM" localSheetId="9">[1]SERVIÇO!#REF!</definedName>
    <definedName name="MENUFIM">[1]SERVIÇO!#REF!</definedName>
    <definedName name="MENUMED" localSheetId="5">[1]SERVIÇO!#REF!</definedName>
    <definedName name="MENUMED" localSheetId="2">[1]SERVIÇO!#REF!</definedName>
    <definedName name="MENUMED" localSheetId="0">[1]SERVIÇO!#REF!</definedName>
    <definedName name="MENUMED" localSheetId="9">[1]SERVIÇO!#REF!</definedName>
    <definedName name="MENUMED">[1]SERVIÇO!#REF!</definedName>
    <definedName name="MENUOBRA" localSheetId="5">[1]SERVIÇO!#REF!</definedName>
    <definedName name="MENUOBRA" localSheetId="2">[1]SERVIÇO!#REF!</definedName>
    <definedName name="MENUOBRA" localSheetId="0">[1]SERVIÇO!#REF!</definedName>
    <definedName name="MENUOBRA" localSheetId="9">[1]SERVIÇO!#REF!</definedName>
    <definedName name="MENUOBRA">[1]SERVIÇO!#REF!</definedName>
    <definedName name="MENUOUT" localSheetId="5">[1]SERVIÇO!#REF!</definedName>
    <definedName name="MENUOUT" localSheetId="2">[1]SERVIÇO!#REF!</definedName>
    <definedName name="MENUOUT" localSheetId="0">[1]SERVIÇO!#REF!</definedName>
    <definedName name="MENUOUT" localSheetId="9">[1]SERVIÇO!#REF!</definedName>
    <definedName name="MENUOUT">[1]SERVIÇO!#REF!</definedName>
    <definedName name="MENUOUTRO" localSheetId="5">[1]SERVIÇO!#REF!</definedName>
    <definedName name="MENUOUTRO" localSheetId="2">[1]SERVIÇO!#REF!</definedName>
    <definedName name="MENUOUTRO" localSheetId="0">[1]SERVIÇO!#REF!</definedName>
    <definedName name="MENUOUTRO" localSheetId="9">[1]SERVIÇO!#REF!</definedName>
    <definedName name="MENUOUTRO">[1]SERVIÇO!#REF!</definedName>
    <definedName name="menures" localSheetId="5">[1]SERVIÇO!#REF!</definedName>
    <definedName name="menures" localSheetId="2">[1]SERVIÇO!#REF!</definedName>
    <definedName name="menures" localSheetId="0">[1]SERVIÇO!#REF!</definedName>
    <definedName name="menures" localSheetId="9">[1]SERVIÇO!#REF!</definedName>
    <definedName name="menures">[1]SERVIÇO!#REF!</definedName>
    <definedName name="Mirin" localSheetId="5">{"total","SUM(total)","YNNNN",FALSE}</definedName>
    <definedName name="Mirin" localSheetId="4">{"total","SUM(total)","YNNNN",FALSE}</definedName>
    <definedName name="Mirin" localSheetId="10">{"total","SUM(total)","YNNNN",FALSE}</definedName>
    <definedName name="Mirin" localSheetId="9">{"total","SUM(total)","YNNNN",FALSE}</definedName>
    <definedName name="Mirin">{"total","SUM(total)","YNNNN",FALSE}</definedName>
    <definedName name="MOD" localSheetId="5">{"total","SUM(total)","YNNNN",FALSE}</definedName>
    <definedName name="MOD" localSheetId="4">{"total","SUM(total)","YNNNN",FALSE}</definedName>
    <definedName name="MOD" localSheetId="10">{"total","SUM(total)","YNNNN",FALSE}</definedName>
    <definedName name="MOD" localSheetId="9">{"total","SUM(total)","YNNNN",FALSE}</definedName>
    <definedName name="MOD">{"total","SUM(total)","YNNNN",FALSE}</definedName>
    <definedName name="MODIFICAÇÃO" localSheetId="5">{"total","SUM(total)","YNNNN",FALSE}</definedName>
    <definedName name="MODIFICAÇÃO" localSheetId="4">{"total","SUM(total)","YNNNN",FALSE}</definedName>
    <definedName name="MODIFICAÇÃO" localSheetId="10">{"total","SUM(total)","YNNNN",FALSE}</definedName>
    <definedName name="MODIFICAÇÃO" localSheetId="9">{"total","SUM(total)","YNNNN",FALSE}</definedName>
    <definedName name="MODIFICAÇÃO">{"total","SUM(total)","YNNNN",FALSE}</definedName>
    <definedName name="módulo1.Extenso" localSheetId="5">' CONSUMO DE MAT. B TOTAL'!módulo1.Extenso</definedName>
    <definedName name="módulo1.Extenso" localSheetId="4">'CONSUMO DE MAT. BET.MINIMO'!módulo1.Extenso</definedName>
    <definedName name="módulo1.Extenso" localSheetId="10">#N/A</definedName>
    <definedName name="módulo1.Extenso" localSheetId="9">#N/A</definedName>
    <definedName name="módulo1.Extenso">[0]!módulo1.Extenso</definedName>
    <definedName name="MUNICIPIO" localSheetId="5">[1]SERVIÇO!#REF!</definedName>
    <definedName name="MUNICIPIO" localSheetId="4">[1]SERVIÇO!#REF!</definedName>
    <definedName name="MUNICIPIO" localSheetId="2">[1]SERVIÇO!#REF!</definedName>
    <definedName name="MUNICIPIO" localSheetId="10">[1]SERVIÇO!#REF!</definedName>
    <definedName name="MUNICIPIO" localSheetId="0">[1]SERVIÇO!#REF!</definedName>
    <definedName name="MUNICIPIO" localSheetId="9">[1]SERVIÇO!#REF!</definedName>
    <definedName name="MUNICIPIO">[1]SERVIÇO!#REF!</definedName>
    <definedName name="MURBOMB" localSheetId="5">[1]SERVIÇO!#REF!</definedName>
    <definedName name="MURBOMB" localSheetId="4">[1]SERVIÇO!#REF!</definedName>
    <definedName name="MURBOMB" localSheetId="2">[1]SERVIÇO!#REF!</definedName>
    <definedName name="MURBOMB" localSheetId="10">[1]SERVIÇO!#REF!</definedName>
    <definedName name="MURBOMB" localSheetId="0">[1]SERVIÇO!#REF!</definedName>
    <definedName name="MURBOMB" localSheetId="9">[1]SERVIÇO!#REF!</definedName>
    <definedName name="MURBOMB">[1]SERVIÇO!#REF!</definedName>
    <definedName name="NDATA" localSheetId="5">[1]SERVIÇO!#REF!</definedName>
    <definedName name="NDATA" localSheetId="2">[1]SERVIÇO!#REF!</definedName>
    <definedName name="NDATA" localSheetId="0">[1]SERVIÇO!#REF!</definedName>
    <definedName name="NDATA" localSheetId="9">[1]SERVIÇO!#REF!</definedName>
    <definedName name="NDATA">[1]SERVIÇO!#REF!</definedName>
    <definedName name="NTEI" localSheetId="5">'[2]PRO-08'!#REF!</definedName>
    <definedName name="NTEI" localSheetId="2">'[2]PRO-08'!#REF!</definedName>
    <definedName name="NTEI" localSheetId="0">'[2]PRO-08'!#REF!</definedName>
    <definedName name="NTEI" localSheetId="9">'[2]PRO-08'!#REF!</definedName>
    <definedName name="NTEI">'[2]PRO-08'!#REF!</definedName>
    <definedName name="NUCOPIAS" localSheetId="5">[1]SERVIÇO!#REF!</definedName>
    <definedName name="NUCOPIAS" localSheetId="2">[1]SERVIÇO!#REF!</definedName>
    <definedName name="NUCOPIAS" localSheetId="0">[1]SERVIÇO!#REF!</definedName>
    <definedName name="NUCOPIAS" localSheetId="9">[1]SERVIÇO!#REF!</definedName>
    <definedName name="NUCOPIAS">[1]SERVIÇO!#REF!</definedName>
    <definedName name="OBRA" localSheetId="5">[1]SERVIÇO!#REF!</definedName>
    <definedName name="OBRA" localSheetId="2">[1]SERVIÇO!#REF!</definedName>
    <definedName name="OBRA" localSheetId="0">[1]SERVIÇO!#REF!</definedName>
    <definedName name="OBRA" localSheetId="9">[1]SERVIÇO!#REF!</definedName>
    <definedName name="OBRA">[1]SERVIÇO!#REF!</definedName>
    <definedName name="OBRADUPL" localSheetId="5">[1]SERVIÇO!#REF!</definedName>
    <definedName name="OBRADUPL" localSheetId="2">[1]SERVIÇO!#REF!</definedName>
    <definedName name="OBRADUPL" localSheetId="0">[1]SERVIÇO!#REF!</definedName>
    <definedName name="OBRADUPL" localSheetId="9">[1]SERVIÇO!#REF!</definedName>
    <definedName name="OBRADUPL">[1]SERVIÇO!#REF!</definedName>
    <definedName name="OBRALOC" localSheetId="5">[1]SERVIÇO!#REF!</definedName>
    <definedName name="OBRALOC" localSheetId="2">[1]SERVIÇO!#REF!</definedName>
    <definedName name="OBRALOC" localSheetId="0">[1]SERVIÇO!#REF!</definedName>
    <definedName name="OBRALOC" localSheetId="9">[1]SERVIÇO!#REF!</definedName>
    <definedName name="OBRALOC">[1]SERVIÇO!#REF!</definedName>
    <definedName name="OBRASEL" localSheetId="5">[1]SERVIÇO!#REF!</definedName>
    <definedName name="OBRASEL" localSheetId="2">[1]SERVIÇO!#REF!</definedName>
    <definedName name="OBRASEL" localSheetId="0">[1]SERVIÇO!#REF!</definedName>
    <definedName name="OBRASEL" localSheetId="9">[1]SERVIÇO!#REF!</definedName>
    <definedName name="OBRASEL">[1]SERVIÇO!#REF!</definedName>
    <definedName name="OPA" localSheetId="5">'[2]PRO-08'!#REF!</definedName>
    <definedName name="OPA" localSheetId="2">'[2]PRO-08'!#REF!</definedName>
    <definedName name="OPA" localSheetId="0">'[2]PRO-08'!#REF!</definedName>
    <definedName name="OPA" localSheetId="9">'[2]PRO-08'!#REF!</definedName>
    <definedName name="OPA">'[2]PRO-08'!#REF!</definedName>
    <definedName name="PARAFUSO_PARA_LOUÇA" localSheetId="5">#REF!</definedName>
    <definedName name="PARAFUSO_PARA_LOUÇA" localSheetId="4">#REF!</definedName>
    <definedName name="PARAFUSO_PARA_LOUÇA" localSheetId="2">#REF!</definedName>
    <definedName name="PARAFUSO_PARA_LOUÇA" localSheetId="10">#REF!</definedName>
    <definedName name="PARAFUSO_PARA_LOUÇA" localSheetId="0">#REF!</definedName>
    <definedName name="PARAFUSO_PARA_LOUÇA" localSheetId="9">#REF!</definedName>
    <definedName name="PARAFUSO_PARA_LOUÇA">#REF!</definedName>
    <definedName name="PDER" localSheetId="5">[1]SERVIÇO!#REF!</definedName>
    <definedName name="PDER" localSheetId="2">[1]SERVIÇO!#REF!</definedName>
    <definedName name="PDER" localSheetId="10">[1]SERVIÇO!#REF!</definedName>
    <definedName name="PDER" localSheetId="0">[1]SERVIÇO!#REF!</definedName>
    <definedName name="PDER" localSheetId="9">[1]SERVIÇO!#REF!</definedName>
    <definedName name="PDER">[1]SERVIÇO!#REF!</definedName>
    <definedName name="PDIVERS" localSheetId="5">[1]SERVIÇO!#REF!</definedName>
    <definedName name="PDIVERS" localSheetId="2">[1]SERVIÇO!#REF!</definedName>
    <definedName name="PDIVERS" localSheetId="0">[1]SERVIÇO!#REF!</definedName>
    <definedName name="PDIVERS" localSheetId="9">[1]SERVIÇO!#REF!</definedName>
    <definedName name="PDIVERS">[1]SERVIÇO!#REF!</definedName>
    <definedName name="PEÇA_6_X_3_MAD_LEI" localSheetId="5">#REF!</definedName>
    <definedName name="PEÇA_6_X_3_MAD_LEI" localSheetId="4">#REF!</definedName>
    <definedName name="PEÇA_6_X_3_MAD_LEI" localSheetId="2">#REF!</definedName>
    <definedName name="PEÇA_6_X_3_MAD_LEI" localSheetId="10">#REF!</definedName>
    <definedName name="PEÇA_6_X_3_MAD_LEI" localSheetId="0">#REF!</definedName>
    <definedName name="PEÇA_6_X_3_MAD_LEI" localSheetId="9">#REF!</definedName>
    <definedName name="PEÇA_6_X_3_MAD_LEI">#REF!</definedName>
    <definedName name="PEDRA_PRETA">[3]Insumos!$I$12</definedName>
    <definedName name="PEDREIRO" localSheetId="5">#REF!</definedName>
    <definedName name="PEDREIRO" localSheetId="4">#REF!</definedName>
    <definedName name="PEDREIRO" localSheetId="2">#REF!</definedName>
    <definedName name="PEDREIRO" localSheetId="10">#REF!</definedName>
    <definedName name="PEDREIRO" localSheetId="0">#REF!</definedName>
    <definedName name="PEDREIRO" localSheetId="9">#REF!</definedName>
    <definedName name="PEDREIRO">#REF!</definedName>
    <definedName name="PEMD" localSheetId="5">[1]SERVIÇO!#REF!</definedName>
    <definedName name="PEMD" localSheetId="4">[1]SERVIÇO!#REF!</definedName>
    <definedName name="PEMD" localSheetId="2">[1]SERVIÇO!#REF!</definedName>
    <definedName name="PEMD" localSheetId="10">[1]SERVIÇO!#REF!</definedName>
    <definedName name="PEMD" localSheetId="0">[1]SERVIÇO!#REF!</definedName>
    <definedName name="PEMD" localSheetId="9">[1]SERVIÇO!#REF!</definedName>
    <definedName name="PEMD">[1]SERVIÇO!#REF!</definedName>
    <definedName name="PERNAMANCA">[3]Insumos!$I$71</definedName>
    <definedName name="PERNAMANCA_MAD_LEI" localSheetId="5">#REF!</definedName>
    <definedName name="PERNAMANCA_MAD_LEI" localSheetId="4">#REF!</definedName>
    <definedName name="PERNAMANCA_MAD_LEI" localSheetId="2">#REF!</definedName>
    <definedName name="PERNAMANCA_MAD_LEI" localSheetId="10">#REF!</definedName>
    <definedName name="PERNAMANCA_MAD_LEI" localSheetId="0">#REF!</definedName>
    <definedName name="PERNAMANCA_MAD_LEI" localSheetId="9">#REF!</definedName>
    <definedName name="PERNAMANCA_MAD_LEI">#REF!</definedName>
    <definedName name="pesquisa" localSheetId="5">#REF!</definedName>
    <definedName name="pesquisa" localSheetId="4">#REF!</definedName>
    <definedName name="pesquisa" localSheetId="2">#REF!</definedName>
    <definedName name="pesquisa" localSheetId="10">#REF!</definedName>
    <definedName name="pesquisa" localSheetId="0">#REF!</definedName>
    <definedName name="pesquisa" localSheetId="9">#REF!</definedName>
    <definedName name="pesquisa">#REF!</definedName>
    <definedName name="PIEQUIP" localSheetId="5">[1]SERVIÇO!#REF!</definedName>
    <definedName name="PIEQUIP" localSheetId="4">[1]SERVIÇO!#REF!</definedName>
    <definedName name="PIEQUIP" localSheetId="2">[1]SERVIÇO!#REF!</definedName>
    <definedName name="PIEQUIP" localSheetId="10">[1]SERVIÇO!#REF!</definedName>
    <definedName name="PIEQUIP" localSheetId="0">[1]SERVIÇO!#REF!</definedName>
    <definedName name="PIEQUIP" localSheetId="9">[1]SERVIÇO!#REF!</definedName>
    <definedName name="PIEQUIP">[1]SERVIÇO!#REF!</definedName>
    <definedName name="PINTOR" localSheetId="5">#REF!</definedName>
    <definedName name="PINTOR" localSheetId="4">#REF!</definedName>
    <definedName name="PINTOR" localSheetId="2">#REF!</definedName>
    <definedName name="PINTOR" localSheetId="10">#REF!</definedName>
    <definedName name="PINTOR" localSheetId="0">#REF!</definedName>
    <definedName name="PINTOR" localSheetId="9">#REF!</definedName>
    <definedName name="PINTOR">#REF!</definedName>
    <definedName name="PL" localSheetId="5">#REF!</definedName>
    <definedName name="PL" localSheetId="4">#REF!</definedName>
    <definedName name="PL" localSheetId="2">#REF!</definedName>
    <definedName name="PL" localSheetId="10">#REF!</definedName>
    <definedName name="PL" localSheetId="0">#REF!</definedName>
    <definedName name="PL" localSheetId="9">#REF!</definedName>
    <definedName name="PL">#REF!</definedName>
    <definedName name="PMUR" localSheetId="5">[1]SERVIÇO!#REF!</definedName>
    <definedName name="PMUR" localSheetId="4">[1]SERVIÇO!#REF!</definedName>
    <definedName name="PMUR" localSheetId="2">[1]SERVIÇO!#REF!</definedName>
    <definedName name="PMUR" localSheetId="10">[1]SERVIÇO!#REF!</definedName>
    <definedName name="PMUR" localSheetId="0">[1]SERVIÇO!#REF!</definedName>
    <definedName name="PMUR" localSheetId="9">[1]SERVIÇO!#REF!</definedName>
    <definedName name="PMUR">[1]SERVIÇO!#REF!</definedName>
    <definedName name="PO_QUIMICO_4KG" localSheetId="5">#REF!</definedName>
    <definedName name="PO_QUIMICO_4KG" localSheetId="4">#REF!</definedName>
    <definedName name="PO_QUIMICO_4KG" localSheetId="2">#REF!</definedName>
    <definedName name="PO_QUIMICO_4KG" localSheetId="10">#REF!</definedName>
    <definedName name="PO_QUIMICO_4KG" localSheetId="0">#REF!</definedName>
    <definedName name="PO_QUIMICO_4KG" localSheetId="9">#REF!</definedName>
    <definedName name="PO_QUIMICO_4KG">#REF!</definedName>
    <definedName name="PONTALETE" localSheetId="5">#REF!</definedName>
    <definedName name="PONTALETE" localSheetId="4">#REF!</definedName>
    <definedName name="PONTALETE" localSheetId="2">#REF!</definedName>
    <definedName name="PONTALETE" localSheetId="10">#REF!</definedName>
    <definedName name="PONTALETE" localSheetId="0">#REF!</definedName>
    <definedName name="PONTALETE" localSheetId="9">#REF!</definedName>
    <definedName name="PONTALETE">#REF!</definedName>
    <definedName name="prego" localSheetId="5">#REF!</definedName>
    <definedName name="prego" localSheetId="4">#REF!</definedName>
    <definedName name="prego" localSheetId="2">#REF!</definedName>
    <definedName name="prego" localSheetId="10">#REF!</definedName>
    <definedName name="prego" localSheetId="0">#REF!</definedName>
    <definedName name="prego" localSheetId="9">#REF!</definedName>
    <definedName name="prego">#REF!</definedName>
    <definedName name="PREGO_1_X_16" localSheetId="5">#REF!</definedName>
    <definedName name="PREGO_1_X_16" localSheetId="2">#REF!</definedName>
    <definedName name="PREGO_1_X_16" localSheetId="0">#REF!</definedName>
    <definedName name="PREGO_1_X_16" localSheetId="9">#REF!</definedName>
    <definedName name="PREGO_1_X_16">#REF!</definedName>
    <definedName name="PREGO_2_12_X_12" localSheetId="5">#REF!</definedName>
    <definedName name="PREGO_2_12_X_12" localSheetId="2">#REF!</definedName>
    <definedName name="PREGO_2_12_X_12" localSheetId="0">#REF!</definedName>
    <definedName name="PREGO_2_12_X_12" localSheetId="9">#REF!</definedName>
    <definedName name="PREGO_2_12_X_12">#REF!</definedName>
    <definedName name="PREGO_2_12X10" localSheetId="5">#REF!</definedName>
    <definedName name="PREGO_2_12X10" localSheetId="2">#REF!</definedName>
    <definedName name="PREGO_2_12X10" localSheetId="0">#REF!</definedName>
    <definedName name="PREGO_2_12X10" localSheetId="9">#REF!</definedName>
    <definedName name="PREGO_2_12X10">#REF!</definedName>
    <definedName name="PREGO_2X11" localSheetId="5">#REF!</definedName>
    <definedName name="PREGO_2X11" localSheetId="2">#REF!</definedName>
    <definedName name="PREGO_2X11" localSheetId="0">#REF!</definedName>
    <definedName name="PREGO_2X11" localSheetId="9">#REF!</definedName>
    <definedName name="PREGO_2X11">#REF!</definedName>
    <definedName name="PREGO_2X12" localSheetId="5">#REF!</definedName>
    <definedName name="PREGO_2X12" localSheetId="2">#REF!</definedName>
    <definedName name="PREGO_2X12" localSheetId="0">#REF!</definedName>
    <definedName name="PREGO_2X12" localSheetId="9">#REF!</definedName>
    <definedName name="PREGO_2X12">#REF!</definedName>
    <definedName name="PTGERAL" localSheetId="5">[1]SERVIÇO!#REF!</definedName>
    <definedName name="PTGERAL" localSheetId="4">[1]SERVIÇO!#REF!</definedName>
    <definedName name="PTGERAL" localSheetId="2">[1]SERVIÇO!#REF!</definedName>
    <definedName name="PTGERAL" localSheetId="10">[1]SERVIÇO!#REF!</definedName>
    <definedName name="PTGERAL" localSheetId="0">[1]SERVIÇO!#REF!</definedName>
    <definedName name="PTGERAL" localSheetId="9">[1]SERVIÇO!#REF!</definedName>
    <definedName name="PTGERAL">[1]SERVIÇO!#REF!</definedName>
    <definedName name="QQ_2" localSheetId="5">' CONSUMO DE MAT. B TOTAL'!QQ_2</definedName>
    <definedName name="QQ_2" localSheetId="4">'CONSUMO DE MAT. BET.MINIMO'!QQ_2</definedName>
    <definedName name="QQ_2" localSheetId="10">#N/A</definedName>
    <definedName name="QQ_2" localSheetId="9">#N/A</definedName>
    <definedName name="QQ_2">[0]!QQ_2</definedName>
    <definedName name="QTNULO" localSheetId="5">[1]SERVIÇO!#REF!</definedName>
    <definedName name="QTNULO" localSheetId="4">[1]SERVIÇO!#REF!</definedName>
    <definedName name="QTNULO" localSheetId="2">[1]SERVIÇO!#REF!</definedName>
    <definedName name="QTNULO" localSheetId="10">[1]SERVIÇO!#REF!</definedName>
    <definedName name="QTNULO" localSheetId="0">[1]SERVIÇO!#REF!</definedName>
    <definedName name="QTNULO" localSheetId="9">[1]SERVIÇO!#REF!</definedName>
    <definedName name="QTNULO">[1]SERVIÇO!#REF!</definedName>
    <definedName name="QTPADRAO" localSheetId="5">[1]SERVIÇO!#REF!</definedName>
    <definedName name="QTPADRAO" localSheetId="4">[1]SERVIÇO!#REF!</definedName>
    <definedName name="QTPADRAO" localSheetId="2">[1]SERVIÇO!#REF!</definedName>
    <definedName name="QTPADRAO" localSheetId="10">[1]SERVIÇO!#REF!</definedName>
    <definedName name="QTPADRAO" localSheetId="0">[1]SERVIÇO!#REF!</definedName>
    <definedName name="QTPADRAO" localSheetId="9">[1]SERVIÇO!#REF!</definedName>
    <definedName name="QTPADRAO">[1]SERVIÇO!#REF!</definedName>
    <definedName name="QTRES" localSheetId="5">[1]SERVIÇO!#REF!</definedName>
    <definedName name="QTRES" localSheetId="2">[1]SERVIÇO!#REF!</definedName>
    <definedName name="QTRES" localSheetId="0">[1]SERVIÇO!#REF!</definedName>
    <definedName name="QTRES" localSheetId="9">[1]SERVIÇO!#REF!</definedName>
    <definedName name="QTRES">[1]SERVIÇO!#REF!</definedName>
    <definedName name="QUANT" localSheetId="5">[1]SERVIÇO!#REF!</definedName>
    <definedName name="QUANT" localSheetId="2">[1]SERVIÇO!#REF!</definedName>
    <definedName name="QUANT" localSheetId="0">[1]SERVIÇO!#REF!</definedName>
    <definedName name="QUANT" localSheetId="9">[1]SERVIÇO!#REF!</definedName>
    <definedName name="QUANT">[1]SERVIÇO!#REF!</definedName>
    <definedName name="QUANTP" localSheetId="5">[1]SERVIÇO!#REF!</definedName>
    <definedName name="QUANTP" localSheetId="2">[1]SERVIÇO!#REF!</definedName>
    <definedName name="QUANTP" localSheetId="0">[1]SERVIÇO!#REF!</definedName>
    <definedName name="QUANTP" localSheetId="9">[1]SERVIÇO!#REF!</definedName>
    <definedName name="QUANTP">[1]SERVIÇO!#REF!</definedName>
    <definedName name="RARQIMP" localSheetId="5">[1]SERVIÇO!#REF!</definedName>
    <definedName name="RARQIMP" localSheetId="2">[1]SERVIÇO!#REF!</definedName>
    <definedName name="RARQIMP" localSheetId="0">[1]SERVIÇO!#REF!</definedName>
    <definedName name="RARQIMP" localSheetId="9">[1]SERVIÇO!#REF!</definedName>
    <definedName name="RARQIMP">[1]SERVIÇO!#REF!</definedName>
    <definedName name="RBV">[8]Teor!$C$3:$C$7</definedName>
    <definedName name="RECADUC" localSheetId="5">[1]SERVIÇO!#REF!</definedName>
    <definedName name="RECADUC" localSheetId="4">[1]SERVIÇO!#REF!</definedName>
    <definedName name="RECADUC" localSheetId="2">[1]SERVIÇO!#REF!</definedName>
    <definedName name="RECADUC" localSheetId="10">[1]SERVIÇO!#REF!</definedName>
    <definedName name="RECADUC" localSheetId="0">[1]SERVIÇO!#REF!</definedName>
    <definedName name="RECADUC" localSheetId="9">[1]SERVIÇO!#REF!</definedName>
    <definedName name="RECADUC">[1]SERVIÇO!#REF!</definedName>
    <definedName name="REFERENTE" localSheetId="5">#REF!</definedName>
    <definedName name="REFERENTE" localSheetId="4">#REF!</definedName>
    <definedName name="REFERENTE" localSheetId="2">#REF!</definedName>
    <definedName name="REFERENTE" localSheetId="10">#REF!</definedName>
    <definedName name="REFERENTE" localSheetId="0">#REF!</definedName>
    <definedName name="REFERENTE" localSheetId="9">#REF!</definedName>
    <definedName name="REFERENTE">#REF!</definedName>
    <definedName name="REG" localSheetId="5">#REF!</definedName>
    <definedName name="REG" localSheetId="4">#REF!</definedName>
    <definedName name="REG" localSheetId="2">#REF!</definedName>
    <definedName name="REG" localSheetId="10">#REF!</definedName>
    <definedName name="REG" localSheetId="0">#REF!</definedName>
    <definedName name="REG" localSheetId="9">#REF!</definedName>
    <definedName name="REG">#REF!</definedName>
    <definedName name="REGUA_DUZIA">[3]Insumos!$I$61</definedName>
    <definedName name="REGULA" localSheetId="5">#REF!</definedName>
    <definedName name="REGULA" localSheetId="4">#REF!</definedName>
    <definedName name="REGULA" localSheetId="2">#REF!</definedName>
    <definedName name="REGULA" localSheetId="10">#REF!</definedName>
    <definedName name="REGULA" localSheetId="0">#REF!</definedName>
    <definedName name="REGULA" localSheetId="9">#REF!</definedName>
    <definedName name="REGULA">#REF!</definedName>
    <definedName name="REJUNTE" localSheetId="5">#REF!</definedName>
    <definedName name="REJUNTE" localSheetId="4">#REF!</definedName>
    <definedName name="REJUNTE" localSheetId="2">#REF!</definedName>
    <definedName name="REJUNTE" localSheetId="10">#REF!</definedName>
    <definedName name="REJUNTE" localSheetId="0">#REF!</definedName>
    <definedName name="REJUNTE" localSheetId="9">#REF!</definedName>
    <definedName name="REJUNTE">#REF!</definedName>
    <definedName name="RESUMO" localSheetId="5">' CONSUMO DE MAT. B TOTAL'!RESUMO</definedName>
    <definedName name="RESUMO" localSheetId="4">'CONSUMO DE MAT. BET.MINIMO'!RESUMO</definedName>
    <definedName name="RESUMO" localSheetId="10">#N/A</definedName>
    <definedName name="RESUMO" localSheetId="9">#N/A</definedName>
    <definedName name="RESUMO">[0]!RESUMO</definedName>
    <definedName name="ridbeb" localSheetId="5">[1]SERVIÇO!#REF!</definedName>
    <definedName name="ridbeb" localSheetId="4">[1]SERVIÇO!#REF!</definedName>
    <definedName name="ridbeb" localSheetId="2">[1]SERVIÇO!#REF!</definedName>
    <definedName name="ridbeb" localSheetId="10">[1]SERVIÇO!#REF!</definedName>
    <definedName name="ridbeb" localSheetId="0">[1]SERVIÇO!#REF!</definedName>
    <definedName name="ridbeb" localSheetId="9">[1]SERVIÇO!#REF!</definedName>
    <definedName name="ridbeb">[1]SERVIÇO!#REF!</definedName>
    <definedName name="RIDCHAF" localSheetId="5">[1]SERVIÇO!#REF!</definedName>
    <definedName name="RIDCHAF" localSheetId="4">[1]SERVIÇO!#REF!</definedName>
    <definedName name="RIDCHAF" localSheetId="2">[1]SERVIÇO!#REF!</definedName>
    <definedName name="RIDCHAF" localSheetId="10">[1]SERVIÇO!#REF!</definedName>
    <definedName name="RIDCHAF" localSheetId="0">[1]SERVIÇO!#REF!</definedName>
    <definedName name="RIDCHAF" localSheetId="9">[1]SERVIÇO!#REF!</definedName>
    <definedName name="RIDCHAF">[1]SERVIÇO!#REF!</definedName>
    <definedName name="ridres05" localSheetId="5">[1]SERVIÇO!#REF!</definedName>
    <definedName name="ridres05" localSheetId="2">[1]SERVIÇO!#REF!</definedName>
    <definedName name="ridres05" localSheetId="0">[1]SERVIÇO!#REF!</definedName>
    <definedName name="ridres05" localSheetId="9">[1]SERVIÇO!#REF!</definedName>
    <definedName name="ridres05">[1]SERVIÇO!#REF!</definedName>
    <definedName name="RIDRES10" localSheetId="5">[1]SERVIÇO!#REF!</definedName>
    <definedName name="RIDRES10" localSheetId="2">[1]SERVIÇO!#REF!</definedName>
    <definedName name="RIDRES10" localSheetId="0">[1]SERVIÇO!#REF!</definedName>
    <definedName name="RIDRES10" localSheetId="9">[1]SERVIÇO!#REF!</definedName>
    <definedName name="RIDRES10">[1]SERVIÇO!#REF!</definedName>
    <definedName name="RIDRES15" localSheetId="5">[1]SERVIÇO!#REF!</definedName>
    <definedName name="RIDRES15" localSheetId="2">[1]SERVIÇO!#REF!</definedName>
    <definedName name="RIDRES15" localSheetId="0">[1]SERVIÇO!#REF!</definedName>
    <definedName name="RIDRES15" localSheetId="9">[1]SERVIÇO!#REF!</definedName>
    <definedName name="RIDRES15">[1]SERVIÇO!#REF!</definedName>
    <definedName name="RIPAO">[3]Insumos!$I$61</definedName>
    <definedName name="RIPÃO" localSheetId="5">#REF!</definedName>
    <definedName name="RIPÃO" localSheetId="4">#REF!</definedName>
    <definedName name="RIPÃO" localSheetId="2">#REF!</definedName>
    <definedName name="RIPÃO" localSheetId="10">#REF!</definedName>
    <definedName name="RIPÃO" localSheetId="0">#REF!</definedName>
    <definedName name="RIPÃO" localSheetId="9">#REF!</definedName>
    <definedName name="RIPÃO">#REF!</definedName>
    <definedName name="RIPÃO_COMUM">[3]Insumos!$I$61</definedName>
    <definedName name="RIPÃO_MAD_LEI" localSheetId="5">#REF!</definedName>
    <definedName name="RIPÃO_MAD_LEI" localSheetId="4">#REF!</definedName>
    <definedName name="RIPÃO_MAD_LEI" localSheetId="2">#REF!</definedName>
    <definedName name="RIPÃO_MAD_LEI" localSheetId="10">#REF!</definedName>
    <definedName name="RIPÃO_MAD_LEI" localSheetId="0">#REF!</definedName>
    <definedName name="RIPÃO_MAD_LEI" localSheetId="9">#REF!</definedName>
    <definedName name="RIPÃO_MAD_LEI">#REF!</definedName>
    <definedName name="RMA" localSheetId="5">'[2]PRO-08'!#REF!</definedName>
    <definedName name="RMA" localSheetId="4">'[2]PRO-08'!#REF!</definedName>
    <definedName name="RMA" localSheetId="2">'[2]PRO-08'!#REF!</definedName>
    <definedName name="RMA" localSheetId="10">'[2]PRO-08'!#REF!</definedName>
    <definedName name="RMA" localSheetId="0">'[2]PRO-08'!#REF!</definedName>
    <definedName name="RMA" localSheetId="9">'[2]PRO-08'!#REF!</definedName>
    <definedName name="RMA">'[2]PRO-08'!#REF!</definedName>
    <definedName name="RODAPE_CINZA_CORUMBA" localSheetId="5">#REF!</definedName>
    <definedName name="RODAPE_CINZA_CORUMBA" localSheetId="4">#REF!</definedName>
    <definedName name="RODAPE_CINZA_CORUMBA" localSheetId="2">#REF!</definedName>
    <definedName name="RODAPE_CINZA_CORUMBA" localSheetId="10">#REF!</definedName>
    <definedName name="RODAPE_CINZA_CORUMBA" localSheetId="0">#REF!</definedName>
    <definedName name="RODAPE_CINZA_CORUMBA" localSheetId="9">#REF!</definedName>
    <definedName name="RODAPE_CINZA_CORUMBA">#REF!</definedName>
    <definedName name="ROMANO" localSheetId="5">[1]SERVIÇO!#REF!</definedName>
    <definedName name="ROMANO" localSheetId="4">[1]SERVIÇO!#REF!</definedName>
    <definedName name="ROMANO" localSheetId="2">[1]SERVIÇO!#REF!</definedName>
    <definedName name="ROMANO" localSheetId="10">[1]SERVIÇO!#REF!</definedName>
    <definedName name="ROMANO" localSheetId="0">[1]SERVIÇO!#REF!</definedName>
    <definedName name="ROMANO" localSheetId="9">[1]SERVIÇO!#REF!</definedName>
    <definedName name="ROMANO">[1]SERVIÇO!#REF!</definedName>
    <definedName name="ROTCOMP" localSheetId="5">[1]SERVIÇO!#REF!</definedName>
    <definedName name="ROTCOMP" localSheetId="2">[1]SERVIÇO!#REF!</definedName>
    <definedName name="ROTCOMP" localSheetId="0">[1]SERVIÇO!#REF!</definedName>
    <definedName name="ROTCOMP" localSheetId="9">[1]SERVIÇO!#REF!</definedName>
    <definedName name="ROTCOMP">[1]SERVIÇO!#REF!</definedName>
    <definedName name="ROTIMP" localSheetId="5">[1]SERVIÇO!#REF!</definedName>
    <definedName name="ROTIMP" localSheetId="2">[1]SERVIÇO!#REF!</definedName>
    <definedName name="ROTIMP" localSheetId="0">[1]SERVIÇO!#REF!</definedName>
    <definedName name="ROTIMP" localSheetId="9">[1]SERVIÇO!#REF!</definedName>
    <definedName name="ROTIMP">[1]SERVIÇO!#REF!</definedName>
    <definedName name="ROTRES" localSheetId="5">[1]SERVIÇO!#REF!</definedName>
    <definedName name="ROTRES" localSheetId="2">[1]SERVIÇO!#REF!</definedName>
    <definedName name="ROTRES" localSheetId="0">[1]SERVIÇO!#REF!</definedName>
    <definedName name="ROTRES" localSheetId="9">[1]SERVIÇO!#REF!</definedName>
    <definedName name="ROTRES">[1]SERVIÇO!#REF!</definedName>
    <definedName name="RQTADUC" localSheetId="5">[1]SERVIÇO!#REF!</definedName>
    <definedName name="RQTADUC" localSheetId="2">[1]SERVIÇO!#REF!</definedName>
    <definedName name="RQTADUC" localSheetId="0">[1]SERVIÇO!#REF!</definedName>
    <definedName name="RQTADUC" localSheetId="9">[1]SERVIÇO!#REF!</definedName>
    <definedName name="RQTADUC">[1]SERVIÇO!#REF!</definedName>
    <definedName name="rqtbeb" localSheetId="5">[1]SERVIÇO!#REF!</definedName>
    <definedName name="rqtbeb" localSheetId="2">[1]SERVIÇO!#REF!</definedName>
    <definedName name="rqtbeb" localSheetId="0">[1]SERVIÇO!#REF!</definedName>
    <definedName name="rqtbeb" localSheetId="9">[1]SERVIÇO!#REF!</definedName>
    <definedName name="rqtbeb">[1]SERVIÇO!#REF!</definedName>
    <definedName name="RQTCHAF" localSheetId="5">[1]SERVIÇO!#REF!</definedName>
    <definedName name="RQTCHAF" localSheetId="2">[1]SERVIÇO!#REF!</definedName>
    <definedName name="RQTCHAF" localSheetId="0">[1]SERVIÇO!#REF!</definedName>
    <definedName name="RQTCHAF" localSheetId="9">[1]SERVIÇO!#REF!</definedName>
    <definedName name="RQTCHAF">[1]SERVIÇO!#REF!</definedName>
    <definedName name="RQTDERV" localSheetId="5">[1]SERVIÇO!#REF!</definedName>
    <definedName name="RQTDERV" localSheetId="2">[1]SERVIÇO!#REF!</definedName>
    <definedName name="RQTDERV" localSheetId="0">[1]SERVIÇO!#REF!</definedName>
    <definedName name="RQTDERV" localSheetId="9">[1]SERVIÇO!#REF!</definedName>
    <definedName name="RQTDERV">[1]SERVIÇO!#REF!</definedName>
    <definedName name="rres05" localSheetId="5">[1]SERVIÇO!#REF!</definedName>
    <definedName name="rres05" localSheetId="2">[1]SERVIÇO!#REF!</definedName>
    <definedName name="rres05" localSheetId="0">[1]SERVIÇO!#REF!</definedName>
    <definedName name="rres05" localSheetId="9">[1]SERVIÇO!#REF!</definedName>
    <definedName name="rres05">[1]SERVIÇO!#REF!</definedName>
    <definedName name="RRES10" localSheetId="5">[1]SERVIÇO!#REF!</definedName>
    <definedName name="RRES10" localSheetId="2">[1]SERVIÇO!#REF!</definedName>
    <definedName name="RRES10" localSheetId="0">[1]SERVIÇO!#REF!</definedName>
    <definedName name="RRES10" localSheetId="9">[1]SERVIÇO!#REF!</definedName>
    <definedName name="RRES10">[1]SERVIÇO!#REF!</definedName>
    <definedName name="RRES15" localSheetId="5">[1]SERVIÇO!#REF!</definedName>
    <definedName name="RRES15" localSheetId="2">[1]SERVIÇO!#REF!</definedName>
    <definedName name="RRES15" localSheetId="0">[1]SERVIÇO!#REF!</definedName>
    <definedName name="RRES15" localSheetId="9">[1]SERVIÇO!#REF!</definedName>
    <definedName name="RRES15">[1]SERVIÇO!#REF!</definedName>
    <definedName name="RRES20" localSheetId="5">[1]SERVIÇO!#REF!</definedName>
    <definedName name="RRES20" localSheetId="2">[1]SERVIÇO!#REF!</definedName>
    <definedName name="RRES20" localSheetId="0">[1]SERVIÇO!#REF!</definedName>
    <definedName name="RRES20" localSheetId="9">[1]SERVIÇO!#REF!</definedName>
    <definedName name="RRES20">[1]SERVIÇO!#REF!</definedName>
    <definedName name="RRR" localSheetId="5">[1]SERVIÇO!#REF!</definedName>
    <definedName name="RRR" localSheetId="2">[1]SERVIÇO!#REF!</definedName>
    <definedName name="RRR" localSheetId="0">[1]SERVIÇO!#REF!</definedName>
    <definedName name="RRR" localSheetId="9">[1]SERVIÇO!#REF!</definedName>
    <definedName name="RRR">[1]SERVIÇO!#REF!</definedName>
    <definedName name="RRTEMP" localSheetId="5">[1]SERVIÇO!#REF!</definedName>
    <definedName name="RRTEMP" localSheetId="2">[1]SERVIÇO!#REF!</definedName>
    <definedName name="RRTEMP" localSheetId="0">[1]SERVIÇO!#REF!</definedName>
    <definedName name="RRTEMP" localSheetId="9">[1]SERVIÇO!#REF!</definedName>
    <definedName name="RRTEMP">[1]SERVIÇO!#REF!</definedName>
    <definedName name="RS" localSheetId="5">#REF!</definedName>
    <definedName name="RS" localSheetId="4">#REF!</definedName>
    <definedName name="RS" localSheetId="2">#REF!</definedName>
    <definedName name="RS" localSheetId="10">#REF!</definedName>
    <definedName name="RS" localSheetId="0">#REF!</definedName>
    <definedName name="RS" localSheetId="9">#REF!</definedName>
    <definedName name="RS">#REF!</definedName>
    <definedName name="RSEQ" localSheetId="5">[1]SERVIÇO!#REF!</definedName>
    <definedName name="RSEQ" localSheetId="4">[1]SERVIÇO!#REF!</definedName>
    <definedName name="RSEQ" localSheetId="2">[1]SERVIÇO!#REF!</definedName>
    <definedName name="RSEQ" localSheetId="0">[1]SERVIÇO!#REF!</definedName>
    <definedName name="RSEQ" localSheetId="9">[1]SERVIÇO!#REF!</definedName>
    <definedName name="RSEQ">[1]SERVIÇO!#REF!</definedName>
    <definedName name="RSUBTOT" localSheetId="5">[1]SERVIÇO!#REF!</definedName>
    <definedName name="RSUBTOT" localSheetId="2">[1]SERVIÇO!#REF!</definedName>
    <definedName name="RSUBTOT" localSheetId="0">[1]SERVIÇO!#REF!</definedName>
    <definedName name="RSUBTOT" localSheetId="9">[1]SERVIÇO!#REF!</definedName>
    <definedName name="RSUBTOT">[1]SERVIÇO!#REF!</definedName>
    <definedName name="rtitbeb" localSheetId="5">[1]SERVIÇO!#REF!</definedName>
    <definedName name="rtitbeb" localSheetId="2">[1]SERVIÇO!#REF!</definedName>
    <definedName name="rtitbeb" localSheetId="0">[1]SERVIÇO!#REF!</definedName>
    <definedName name="rtitbeb" localSheetId="9">[1]SERVIÇO!#REF!</definedName>
    <definedName name="rtitbeb">[1]SERVIÇO!#REF!</definedName>
    <definedName name="RTITCHAF" localSheetId="5">[1]SERVIÇO!#REF!</definedName>
    <definedName name="RTITCHAF" localSheetId="2">[1]SERVIÇO!#REF!</definedName>
    <definedName name="RTITCHAF" localSheetId="0">[1]SERVIÇO!#REF!</definedName>
    <definedName name="RTITCHAF" localSheetId="9">[1]SERVIÇO!#REF!</definedName>
    <definedName name="RTITCHAF">[1]SERVIÇO!#REF!</definedName>
    <definedName name="rtubos" localSheetId="5">[1]SERVIÇO!#REF!</definedName>
    <definedName name="rtubos" localSheetId="2">[1]SERVIÇO!#REF!</definedName>
    <definedName name="rtubos" localSheetId="0">[1]SERVIÇO!#REF!</definedName>
    <definedName name="rtubos" localSheetId="9">[1]SERVIÇO!#REF!</definedName>
    <definedName name="rtubos">[1]SERVIÇO!#REF!</definedName>
    <definedName name="SARRAFO" localSheetId="5">#REF!</definedName>
    <definedName name="SARRAFO" localSheetId="4">#REF!</definedName>
    <definedName name="SARRAFO" localSheetId="2">#REF!</definedName>
    <definedName name="SARRAFO" localSheetId="10">#REF!</definedName>
    <definedName name="SARRAFO" localSheetId="0">#REF!</definedName>
    <definedName name="SARRAFO" localSheetId="9">#REF!</definedName>
    <definedName name="SARRAFO">#REF!</definedName>
    <definedName name="sbg" localSheetId="5">#REF!</definedName>
    <definedName name="sbg" localSheetId="4">#REF!</definedName>
    <definedName name="sbg" localSheetId="2">#REF!</definedName>
    <definedName name="sbg" localSheetId="10">#REF!</definedName>
    <definedName name="sbg" localSheetId="0">#REF!</definedName>
    <definedName name="sbg" localSheetId="9">#REF!</definedName>
    <definedName name="sbg">#REF!</definedName>
    <definedName name="SBTC" localSheetId="5">#REF!</definedName>
    <definedName name="SBTC" localSheetId="4">#REF!</definedName>
    <definedName name="SBTC" localSheetId="2">#REF!</definedName>
    <definedName name="SBTC" localSheetId="10">#REF!</definedName>
    <definedName name="SBTC" localSheetId="0">#REF!</definedName>
    <definedName name="SBTC" localSheetId="9">#REF!</definedName>
    <definedName name="SBTC">#REF!</definedName>
    <definedName name="SEIXO" localSheetId="5">#REF!</definedName>
    <definedName name="SEIXO" localSheetId="2">#REF!</definedName>
    <definedName name="SEIXO" localSheetId="0">#REF!</definedName>
    <definedName name="SEIXO" localSheetId="9">#REF!</definedName>
    <definedName name="SEIXO">#REF!</definedName>
    <definedName name="SemanaTerminando" localSheetId="5">[9]materiais!#REF!</definedName>
    <definedName name="SemanaTerminando" localSheetId="4">[9]materiais!#REF!</definedName>
    <definedName name="SemanaTerminando" localSheetId="2">[9]materiais!#REF!</definedName>
    <definedName name="SemanaTerminando" localSheetId="10">[9]materiais!#REF!</definedName>
    <definedName name="SemanaTerminando" localSheetId="0">[9]materiais!#REF!</definedName>
    <definedName name="SemanaTerminando" localSheetId="9">[9]materiais!#REF!</definedName>
    <definedName name="SemanaTerminando">[9]materiais!#REF!</definedName>
    <definedName name="SET">[10]Comp!$E$361:$E$428</definedName>
    <definedName name="SIFÃO_CROMADO" localSheetId="5">#REF!</definedName>
    <definedName name="SIFÃO_CROMADO" localSheetId="4">#REF!</definedName>
    <definedName name="SIFÃO_CROMADO" localSheetId="2">#REF!</definedName>
    <definedName name="SIFÃO_CROMADO" localSheetId="10">#REF!</definedName>
    <definedName name="SIFÃO_CROMADO" localSheetId="0">#REF!</definedName>
    <definedName name="SIFÃO_CROMADO" localSheetId="9">#REF!</definedName>
    <definedName name="SIFÃO_CROMADO">#REF!</definedName>
    <definedName name="SISTEM1" localSheetId="5">[1]SERVIÇO!#REF!</definedName>
    <definedName name="SISTEM1" localSheetId="4">[1]SERVIÇO!#REF!</definedName>
    <definedName name="SISTEM1" localSheetId="2">[1]SERVIÇO!#REF!</definedName>
    <definedName name="SISTEM1" localSheetId="10">[1]SERVIÇO!#REF!</definedName>
    <definedName name="SISTEM1" localSheetId="0">[1]SERVIÇO!#REF!</definedName>
    <definedName name="SISTEM1" localSheetId="9">[1]SERVIÇO!#REF!</definedName>
    <definedName name="SISTEM1">[1]SERVIÇO!#REF!</definedName>
    <definedName name="SISTEM2" localSheetId="5">[1]SERVIÇO!#REF!</definedName>
    <definedName name="SISTEM2" localSheetId="2">[1]SERVIÇO!#REF!</definedName>
    <definedName name="SISTEM2" localSheetId="0">[1]SERVIÇO!#REF!</definedName>
    <definedName name="SISTEM2" localSheetId="9">[1]SERVIÇO!#REF!</definedName>
    <definedName name="SISTEM2">[1]SERVIÇO!#REF!</definedName>
    <definedName name="SOLEIRA_CINZA_CORUMBA" localSheetId="5">#REF!</definedName>
    <definedName name="SOLEIRA_CINZA_CORUMBA" localSheetId="4">#REF!</definedName>
    <definedName name="SOLEIRA_CINZA_CORUMBA" localSheetId="2">#REF!</definedName>
    <definedName name="SOLEIRA_CINZA_CORUMBA" localSheetId="10">#REF!</definedName>
    <definedName name="SOLEIRA_CINZA_CORUMBA" localSheetId="0">#REF!</definedName>
    <definedName name="SOLEIRA_CINZA_CORUMBA" localSheetId="9">#REF!</definedName>
    <definedName name="SOLEIRA_CINZA_CORUMBA">#REF!</definedName>
    <definedName name="SOLU_LIMPADORA" localSheetId="5">#REF!</definedName>
    <definedName name="SOLU_LIMPADORA" localSheetId="4">#REF!</definedName>
    <definedName name="SOLU_LIMPADORA" localSheetId="2">#REF!</definedName>
    <definedName name="SOLU_LIMPADORA" localSheetId="10">#REF!</definedName>
    <definedName name="SOLU_LIMPADORA" localSheetId="0">#REF!</definedName>
    <definedName name="SOLU_LIMPADORA" localSheetId="9">#REF!</definedName>
    <definedName name="SOLU_LIMPADORA">#REF!</definedName>
    <definedName name="SSS" localSheetId="5">[1]SERVIÇO!#REF!</definedName>
    <definedName name="SSS" localSheetId="2">[1]SERVIÇO!#REF!</definedName>
    <definedName name="SSS" localSheetId="10">[1]SERVIÇO!#REF!</definedName>
    <definedName name="SSS" localSheetId="0">[1]SERVIÇO!#REF!</definedName>
    <definedName name="SSS" localSheetId="9">[1]SERVIÇO!#REF!</definedName>
    <definedName name="SSS">[1]SERVIÇO!#REF!</definedName>
    <definedName name="SSTEMP" localSheetId="5">[1]SERVIÇO!#REF!</definedName>
    <definedName name="SSTEMP" localSheetId="2">[1]SERVIÇO!#REF!</definedName>
    <definedName name="SSTEMP" localSheetId="0">[1]SERVIÇO!#REF!</definedName>
    <definedName name="SSTEMP" localSheetId="9">[1]SERVIÇO!#REF!</definedName>
    <definedName name="SSTEMP">[1]SERVIÇO!#REF!</definedName>
    <definedName name="SUBDER" localSheetId="5">[1]SERVIÇO!#REF!</definedName>
    <definedName name="SUBDER" localSheetId="2">[1]SERVIÇO!#REF!</definedName>
    <definedName name="SUBDER" localSheetId="0">[1]SERVIÇO!#REF!</definedName>
    <definedName name="SUBDER" localSheetId="9">[1]SERVIÇO!#REF!</definedName>
    <definedName name="SUBDER">[1]SERVIÇO!#REF!</definedName>
    <definedName name="SUBDIV" localSheetId="5">[1]SERVIÇO!#REF!</definedName>
    <definedName name="SUBDIV" localSheetId="2">[1]SERVIÇO!#REF!</definedName>
    <definedName name="SUBDIV" localSheetId="0">[1]SERVIÇO!#REF!</definedName>
    <definedName name="SUBDIV" localSheetId="9">[1]SERVIÇO!#REF!</definedName>
    <definedName name="SUBDIV">[1]SERVIÇO!#REF!</definedName>
    <definedName name="SUBEQP" localSheetId="5">[1]SERVIÇO!#REF!</definedName>
    <definedName name="SUBEQP" localSheetId="2">[1]SERVIÇO!#REF!</definedName>
    <definedName name="SUBEQP" localSheetId="0">[1]SERVIÇO!#REF!</definedName>
    <definedName name="SUBEQP" localSheetId="9">[1]SERVIÇO!#REF!</definedName>
    <definedName name="SUBEQP">[1]SERVIÇO!#REF!</definedName>
    <definedName name="SUBMUR" localSheetId="5">[1]SERVIÇO!#REF!</definedName>
    <definedName name="SUBMUR" localSheetId="2">[1]SERVIÇO!#REF!</definedName>
    <definedName name="SUBMUR" localSheetId="0">[1]SERVIÇO!#REF!</definedName>
    <definedName name="SUBMUR" localSheetId="9">[1]SERVIÇO!#REF!</definedName>
    <definedName name="SUBMUR">[1]SERVIÇO!#REF!</definedName>
    <definedName name="TABUA" localSheetId="5">#REF!</definedName>
    <definedName name="TABUA" localSheetId="4">#REF!</definedName>
    <definedName name="TABUA" localSheetId="2">#REF!</definedName>
    <definedName name="TABUA" localSheetId="10">#REF!</definedName>
    <definedName name="TABUA" localSheetId="0">#REF!</definedName>
    <definedName name="TABUA" localSheetId="9">#REF!</definedName>
    <definedName name="TABUA">#REF!</definedName>
    <definedName name="TABUA.METRO" localSheetId="5">#REF!</definedName>
    <definedName name="TABUA.METRO" localSheetId="4">#REF!</definedName>
    <definedName name="TABUA.METRO" localSheetId="2">#REF!</definedName>
    <definedName name="TABUA.METRO" localSheetId="10">#REF!</definedName>
    <definedName name="TABUA.METRO" localSheetId="0">#REF!</definedName>
    <definedName name="TABUA.METRO" localSheetId="9">#REF!</definedName>
    <definedName name="TABUA.METRO">#REF!</definedName>
    <definedName name="TABUA_DUZIA">[3]Insumos!$I$70</definedName>
    <definedName name="TÁBUA_MAD_FORTE" localSheetId="5">#REF!</definedName>
    <definedName name="TÁBUA_MAD_FORTE" localSheetId="4">#REF!</definedName>
    <definedName name="TÁBUA_MAD_FORTE" localSheetId="2">#REF!</definedName>
    <definedName name="TÁBUA_MAD_FORTE" localSheetId="10">#REF!</definedName>
    <definedName name="TÁBUA_MAD_FORTE" localSheetId="0">#REF!</definedName>
    <definedName name="TÁBUA_MAD_FORTE" localSheetId="9">#REF!</definedName>
    <definedName name="TÁBUA_MAD_FORTE">#REF!</definedName>
    <definedName name="TARUGO" localSheetId="5">#REF!</definedName>
    <definedName name="TARUGO" localSheetId="4">#REF!</definedName>
    <definedName name="TARUGO" localSheetId="2">#REF!</definedName>
    <definedName name="TARUGO" localSheetId="10">#REF!</definedName>
    <definedName name="TARUGO" localSheetId="0">#REF!</definedName>
    <definedName name="TARUGO" localSheetId="9">#REF!</definedName>
    <definedName name="TARUGO">#REF!</definedName>
    <definedName name="TELHA_FIBROCIMENTO_6MM" localSheetId="5">#REF!</definedName>
    <definedName name="TELHA_FIBROCIMENTO_6MM" localSheetId="4">#REF!</definedName>
    <definedName name="TELHA_FIBROCIMENTO_6MM" localSheetId="2">#REF!</definedName>
    <definedName name="TELHA_FIBROCIMENTO_6MM" localSheetId="10">#REF!</definedName>
    <definedName name="TELHA_FIBROCIMENTO_6MM" localSheetId="0">#REF!</definedName>
    <definedName name="TELHA_FIBROCIMENTO_6MM" localSheetId="9">#REF!</definedName>
    <definedName name="TELHA_FIBROCIMENTO_6MM">#REF!</definedName>
    <definedName name="TELHA_FRIBOCIMENTO_4MM" localSheetId="5">#REF!</definedName>
    <definedName name="TELHA_FRIBOCIMENTO_4MM" localSheetId="2">#REF!</definedName>
    <definedName name="TELHA_FRIBOCIMENTO_4MM" localSheetId="0">#REF!</definedName>
    <definedName name="TELHA_FRIBOCIMENTO_4MM" localSheetId="9">#REF!</definedName>
    <definedName name="TELHA_FRIBOCIMENTO_4MM">#REF!</definedName>
    <definedName name="TELHA_PLAN" localSheetId="5">#REF!</definedName>
    <definedName name="TELHA_PLAN" localSheetId="2">#REF!</definedName>
    <definedName name="TELHA_PLAN" localSheetId="0">#REF!</definedName>
    <definedName name="TELHA_PLAN" localSheetId="9">#REF!</definedName>
    <definedName name="TELHA_PLAN">#REF!</definedName>
    <definedName name="TELHACRYL" localSheetId="5">#REF!</definedName>
    <definedName name="TELHACRYL" localSheetId="2">#REF!</definedName>
    <definedName name="TELHACRYL" localSheetId="0">#REF!</definedName>
    <definedName name="TELHACRYL" localSheetId="9">#REF!</definedName>
    <definedName name="TELHACRYL">#REF!</definedName>
    <definedName name="Teor">[8]Teor!$A$3:$A$7</definedName>
    <definedName name="Terraplenagem" localSheetId="5">' CONSUMO DE MAT. B TOTAL'!Terraplenagem</definedName>
    <definedName name="Terraplenagem" localSheetId="4">'CONSUMO DE MAT. BET.MINIMO'!Terraplenagem</definedName>
    <definedName name="Terraplenagem" localSheetId="10">#N/A</definedName>
    <definedName name="Terraplenagem" localSheetId="9">#N/A</definedName>
    <definedName name="Terraplenagem">[0]!Terraplenagem</definedName>
    <definedName name="TIJOLO_10X20X20">[3]Insumos!$I$28</definedName>
    <definedName name="TIJOLO_6_FUROS">[3]Insumos!$I$28</definedName>
    <definedName name="TINTA_ACRILICA" localSheetId="5">#REF!</definedName>
    <definedName name="TINTA_ACRILICA" localSheetId="4">#REF!</definedName>
    <definedName name="TINTA_ACRILICA" localSheetId="2">#REF!</definedName>
    <definedName name="TINTA_ACRILICA" localSheetId="10">#REF!</definedName>
    <definedName name="TINTA_ACRILICA" localSheetId="0">#REF!</definedName>
    <definedName name="TINTA_ACRILICA" localSheetId="9">#REF!</definedName>
    <definedName name="TINTA_ACRILICA">#REF!</definedName>
    <definedName name="TINTA_ESMALTE" localSheetId="5">#REF!</definedName>
    <definedName name="TINTA_ESMALTE" localSheetId="4">#REF!</definedName>
    <definedName name="TINTA_ESMALTE" localSheetId="2">#REF!</definedName>
    <definedName name="TINTA_ESMALTE" localSheetId="10">#REF!</definedName>
    <definedName name="TINTA_ESMALTE" localSheetId="0">#REF!</definedName>
    <definedName name="TINTA_ESMALTE" localSheetId="9">#REF!</definedName>
    <definedName name="TINTA_ESMALTE">#REF!</definedName>
    <definedName name="TINTA_NOVACOR" localSheetId="5">#REF!</definedName>
    <definedName name="TINTA_NOVACOR" localSheetId="4">#REF!</definedName>
    <definedName name="TINTA_NOVACOR" localSheetId="2">#REF!</definedName>
    <definedName name="TINTA_NOVACOR" localSheetId="10">#REF!</definedName>
    <definedName name="TINTA_NOVACOR" localSheetId="0">#REF!</definedName>
    <definedName name="TINTA_NOVACOR" localSheetId="9">#REF!</definedName>
    <definedName name="TINTA_NOVACOR">#REF!</definedName>
    <definedName name="TINTA_OLEO">[3]Insumos!$I$366</definedName>
    <definedName name="TINTA_PVA">[3]Insumos!$I$365</definedName>
    <definedName name="titbeb" localSheetId="5">[1]SERVIÇO!#REF!</definedName>
    <definedName name="titbeb" localSheetId="4">[1]SERVIÇO!#REF!</definedName>
    <definedName name="titbeb" localSheetId="2">[1]SERVIÇO!#REF!</definedName>
    <definedName name="titbeb" localSheetId="10">[1]SERVIÇO!#REF!</definedName>
    <definedName name="titbeb" localSheetId="0">[1]SERVIÇO!#REF!</definedName>
    <definedName name="titbeb" localSheetId="9">[1]SERVIÇO!#REF!</definedName>
    <definedName name="titbeb">[1]SERVIÇO!#REF!</definedName>
    <definedName name="TITCHAF" localSheetId="5">[1]SERVIÇO!#REF!</definedName>
    <definedName name="TITCHAF" localSheetId="4">[1]SERVIÇO!#REF!</definedName>
    <definedName name="TITCHAF" localSheetId="2">[1]SERVIÇO!#REF!</definedName>
    <definedName name="TITCHAF" localSheetId="10">[1]SERVIÇO!#REF!</definedName>
    <definedName name="TITCHAF" localSheetId="0">[1]SERVIÇO!#REF!</definedName>
    <definedName name="TITCHAF" localSheetId="9">[1]SERVIÇO!#REF!</definedName>
    <definedName name="TITCHAF">[1]SERVIÇO!#REF!</definedName>
    <definedName name="_xlnm.Print_Titles" localSheetId="11">CPU_Ensaios!$1:$9</definedName>
    <definedName name="TOTAL_ADMINISTRATIVO" localSheetId="5">#REF!</definedName>
    <definedName name="TOTAL_ADMINISTRATIVO" localSheetId="4">#REF!</definedName>
    <definedName name="TOTAL_ADMINISTRATIVO" localSheetId="2">#REF!</definedName>
    <definedName name="TOTAL_ADMINISTRATIVO" localSheetId="10">#REF!</definedName>
    <definedName name="TOTAL_ADMINISTRATIVO" localSheetId="0">#REF!</definedName>
    <definedName name="TOTAL_ADMINISTRATIVO" localSheetId="9">#REF!</definedName>
    <definedName name="TOTAL_ADMINISTRATIVO">#REF!</definedName>
    <definedName name="TOTAL_AULA" localSheetId="5">#REF!</definedName>
    <definedName name="TOTAL_AULA" localSheetId="4">#REF!</definedName>
    <definedName name="TOTAL_AULA" localSheetId="2">#REF!</definedName>
    <definedName name="TOTAL_AULA" localSheetId="10">#REF!</definedName>
    <definedName name="TOTAL_AULA" localSheetId="0">#REF!</definedName>
    <definedName name="TOTAL_AULA" localSheetId="9">#REF!</definedName>
    <definedName name="TOTAL_AULA">#REF!</definedName>
    <definedName name="TOTAL_EXTERNA" localSheetId="5">#REF!</definedName>
    <definedName name="TOTAL_EXTERNA" localSheetId="4">#REF!</definedName>
    <definedName name="TOTAL_EXTERNA" localSheetId="2">#REF!</definedName>
    <definedName name="TOTAL_EXTERNA" localSheetId="10">#REF!</definedName>
    <definedName name="TOTAL_EXTERNA" localSheetId="0">#REF!</definedName>
    <definedName name="TOTAL_EXTERNA" localSheetId="9">#REF!</definedName>
    <definedName name="TOTAL_EXTERNA">#REF!</definedName>
    <definedName name="TOTAL_QUADRA" localSheetId="5">#REF!</definedName>
    <definedName name="TOTAL_QUADRA" localSheetId="2">#REF!</definedName>
    <definedName name="TOTAL_QUADRA" localSheetId="0">#REF!</definedName>
    <definedName name="TOTAL_QUADRA" localSheetId="9">#REF!</definedName>
    <definedName name="TOTAL_QUADRA">#REF!</definedName>
    <definedName name="TOTAL_VESTIÁRIO" localSheetId="5">#REF!</definedName>
    <definedName name="TOTAL_VESTIÁRIO" localSheetId="2">#REF!</definedName>
    <definedName name="TOTAL_VESTIÁRIO" localSheetId="0">#REF!</definedName>
    <definedName name="TOTAL_VESTIÁRIO" localSheetId="9">#REF!</definedName>
    <definedName name="TOTAL_VESTIÁRIO">#REF!</definedName>
    <definedName name="TOTQTS" localSheetId="5">[1]SERVIÇO!#REF!</definedName>
    <definedName name="TOTQTS" localSheetId="4">[1]SERVIÇO!#REF!</definedName>
    <definedName name="TOTQTS" localSheetId="2">[1]SERVIÇO!#REF!</definedName>
    <definedName name="TOTQTS" localSheetId="10">[1]SERVIÇO!#REF!</definedName>
    <definedName name="TOTQTS" localSheetId="0">[1]SERVIÇO!#REF!</definedName>
    <definedName name="TOTQTS" localSheetId="9">[1]SERVIÇO!#REF!</definedName>
    <definedName name="TOTQTS">[1]SERVIÇO!#REF!</definedName>
    <definedName name="TPM" localSheetId="5">#REF!</definedName>
    <definedName name="TPM" localSheetId="4">#REF!</definedName>
    <definedName name="TPM" localSheetId="2">#REF!</definedName>
    <definedName name="TPM" localSheetId="10">#REF!</definedName>
    <definedName name="TPM" localSheetId="0">#REF!</definedName>
    <definedName name="TPM" localSheetId="9">#REF!</definedName>
    <definedName name="TPM">#REF!</definedName>
    <definedName name="TTT" localSheetId="5">[1]SERVIÇO!#REF!</definedName>
    <definedName name="TTT" localSheetId="4">[1]SERVIÇO!#REF!</definedName>
    <definedName name="TTT" localSheetId="2">[1]SERVIÇO!#REF!</definedName>
    <definedName name="TTT" localSheetId="10">[1]SERVIÇO!#REF!</definedName>
    <definedName name="TTT" localSheetId="0">[1]SERVIÇO!#REF!</definedName>
    <definedName name="TTT" localSheetId="9">[1]SERVIÇO!#REF!</definedName>
    <definedName name="TTT">[1]SERVIÇO!#REF!</definedName>
    <definedName name="TXTEQUIP" localSheetId="5">[1]SERVIÇO!#REF!</definedName>
    <definedName name="TXTEQUIP" localSheetId="4">[1]SERVIÇO!#REF!</definedName>
    <definedName name="TXTEQUIP" localSheetId="2">[1]SERVIÇO!#REF!</definedName>
    <definedName name="TXTEQUIP" localSheetId="10">[1]SERVIÇO!#REF!</definedName>
    <definedName name="TXTEQUIP" localSheetId="0">[1]SERVIÇO!#REF!</definedName>
    <definedName name="TXTEQUIP" localSheetId="9">[1]SERVIÇO!#REF!</definedName>
    <definedName name="TXTEQUIP">[1]SERVIÇO!#REF!</definedName>
    <definedName name="TXTMARCA" localSheetId="5">[1]SERVIÇO!#REF!</definedName>
    <definedName name="TXTMARCA" localSheetId="2">[1]SERVIÇO!#REF!</definedName>
    <definedName name="TXTMARCA" localSheetId="0">[1]SERVIÇO!#REF!</definedName>
    <definedName name="TXTMARCA" localSheetId="9">[1]SERVIÇO!#REF!</definedName>
    <definedName name="TXTMARCA">[1]SERVIÇO!#REF!</definedName>
    <definedName name="TXTMOD" localSheetId="5">[1]SERVIÇO!#REF!</definedName>
    <definedName name="TXTMOD" localSheetId="2">[1]SERVIÇO!#REF!</definedName>
    <definedName name="TXTMOD" localSheetId="0">[1]SERVIÇO!#REF!</definedName>
    <definedName name="TXTMOD" localSheetId="9">[1]SERVIÇO!#REF!</definedName>
    <definedName name="TXTMOD">[1]SERVIÇO!#REF!</definedName>
    <definedName name="TXTPOT" localSheetId="5">[1]SERVIÇO!#REF!</definedName>
    <definedName name="TXTPOT" localSheetId="2">[1]SERVIÇO!#REF!</definedName>
    <definedName name="TXTPOT" localSheetId="0">[1]SERVIÇO!#REF!</definedName>
    <definedName name="TXTPOT" localSheetId="9">[1]SERVIÇO!#REF!</definedName>
    <definedName name="TXTPOT">[1]SERVIÇO!#REF!</definedName>
    <definedName name="value_def_array" localSheetId="5">{"total","SUM(total)","YNNNN",FALSE}</definedName>
    <definedName name="value_def_array" localSheetId="4">{"total","SUM(total)","YNNNN",FALSE}</definedName>
    <definedName name="value_def_array" localSheetId="10">{"total","SUM(total)","YNNNN",FALSE}</definedName>
    <definedName name="value_def_array" localSheetId="9">{"total","SUM(total)","YNNNN",FALSE}</definedName>
    <definedName name="value_def_array">{"total","SUM(total)","YNNNN",FALSE}</definedName>
    <definedName name="Vazios">[8]Teor!$B$3:$B$7</definedName>
    <definedName name="VEDA_ROSCA" localSheetId="5">#REF!</definedName>
    <definedName name="VEDA_ROSCA" localSheetId="4">#REF!</definedName>
    <definedName name="VEDA_ROSCA" localSheetId="2">#REF!</definedName>
    <definedName name="VEDA_ROSCA" localSheetId="10">#REF!</definedName>
    <definedName name="VEDA_ROSCA" localSheetId="0">#REF!</definedName>
    <definedName name="VEDA_ROSCA" localSheetId="9">#REF!</definedName>
    <definedName name="VEDA_ROSCA">#REF!</definedName>
    <definedName name="verde" localSheetId="5">#REF!</definedName>
    <definedName name="verde" localSheetId="4">#REF!</definedName>
    <definedName name="verde" localSheetId="2">#REF!</definedName>
    <definedName name="verde" localSheetId="10">#REF!</definedName>
    <definedName name="verde" localSheetId="0">#REF!</definedName>
    <definedName name="verde" localSheetId="9">#REF!</definedName>
    <definedName name="verde">#REF!</definedName>
    <definedName name="verdepav" localSheetId="5">#REF!</definedName>
    <definedName name="verdepav" localSheetId="4">#REF!</definedName>
    <definedName name="verdepav" localSheetId="2">#REF!</definedName>
    <definedName name="verdepav" localSheetId="10">#REF!</definedName>
    <definedName name="verdepav" localSheetId="0">#REF!</definedName>
    <definedName name="verdepav" localSheetId="9">#REF!</definedName>
    <definedName name="verdepav">#REF!</definedName>
    <definedName name="VERNIZ_POLIURETANO" localSheetId="5">#REF!</definedName>
    <definedName name="VERNIZ_POLIURETANO" localSheetId="2">#REF!</definedName>
    <definedName name="VERNIZ_POLIURETANO" localSheetId="0">#REF!</definedName>
    <definedName name="VERNIZ_POLIURETANO" localSheetId="9">#REF!</definedName>
    <definedName name="VERNIZ_POLIURETANO">#REF!</definedName>
    <definedName name="WEWRWR" localSheetId="5">' CONSUMO DE MAT. B TOTAL'!WEWRWR</definedName>
    <definedName name="WEWRWR" localSheetId="4">'CONSUMO DE MAT. BET.MINIMO'!WEWRWR</definedName>
    <definedName name="WEWRWR" localSheetId="10">#N/A</definedName>
    <definedName name="WEWRWR" localSheetId="9">#N/A</definedName>
    <definedName name="WEWRWR">[0]!WEWRWR</definedName>
    <definedName name="WITENS" localSheetId="5">[1]SERVIÇO!#REF!</definedName>
    <definedName name="WITENS" localSheetId="4">[1]SERVIÇO!#REF!</definedName>
    <definedName name="WITENS" localSheetId="2">[1]SERVIÇO!#REF!</definedName>
    <definedName name="WITENS" localSheetId="10">[1]SERVIÇO!#REF!</definedName>
    <definedName name="WITENS" localSheetId="0">[1]SERVIÇO!#REF!</definedName>
    <definedName name="WITENS" localSheetId="9">[1]SERVIÇO!#REF!</definedName>
    <definedName name="WITENS">[1]SERVIÇO!#REF!</definedName>
    <definedName name="WNMLOCAL" localSheetId="5">[1]SERVIÇO!#REF!</definedName>
    <definedName name="WNMLOCAL" localSheetId="4">[1]SERVIÇO!#REF!</definedName>
    <definedName name="WNMLOCAL" localSheetId="2">[1]SERVIÇO!#REF!</definedName>
    <definedName name="WNMLOCAL" localSheetId="10">[1]SERVIÇO!#REF!</definedName>
    <definedName name="WNMLOCAL" localSheetId="0">[1]SERVIÇO!#REF!</definedName>
    <definedName name="WNMLOCAL" localSheetId="9">[1]SERVIÇO!#REF!</definedName>
    <definedName name="WNMLOCAL">[1]SERVIÇO!#REF!</definedName>
    <definedName name="WNMMUN" localSheetId="5">[1]SERVIÇO!#REF!</definedName>
    <definedName name="WNMMUN" localSheetId="2">[1]SERVIÇO!#REF!</definedName>
    <definedName name="WNMMUN" localSheetId="0">[1]SERVIÇO!#REF!</definedName>
    <definedName name="WNMMUN" localSheetId="9">[1]SERVIÇO!#REF!</definedName>
    <definedName name="WNMMUN">[1]SERVIÇO!#REF!</definedName>
    <definedName name="WNMSERV" localSheetId="5">[1]SERVIÇO!#REF!</definedName>
    <definedName name="WNMSERV" localSheetId="2">[1]SERVIÇO!#REF!</definedName>
    <definedName name="WNMSERV" localSheetId="0">[1]SERVIÇO!#REF!</definedName>
    <definedName name="WNMSERV" localSheetId="9">[1]SERVIÇO!#REF!</definedName>
    <definedName name="WNMSERV">[1]SERVIÇO!#REF!</definedName>
    <definedName name="x" localSheetId="5">[8]Equipamentos!#REF!</definedName>
    <definedName name="x" localSheetId="2">[8]Equipamentos!#REF!</definedName>
    <definedName name="x" localSheetId="0">[8]Equipamentos!#REF!</definedName>
    <definedName name="x" localSheetId="9">[8]Equipamentos!#REF!</definedName>
    <definedName name="x">[8]Equipamentos!#REF!</definedName>
    <definedName name="XALFA" localSheetId="5">[1]SERVIÇO!#REF!</definedName>
    <definedName name="XALFA" localSheetId="2">[1]SERVIÇO!#REF!</definedName>
    <definedName name="XALFA" localSheetId="0">[1]SERVIÇO!#REF!</definedName>
    <definedName name="XALFA" localSheetId="9">[1]SERVIÇO!#REF!</definedName>
    <definedName name="XALFA">[1]SERVIÇO!#REF!</definedName>
    <definedName name="XDATA" localSheetId="5">[1]SERVIÇO!#REF!</definedName>
    <definedName name="XDATA" localSheetId="2">[1]SERVIÇO!#REF!</definedName>
    <definedName name="XDATA" localSheetId="0">[1]SERVIÇO!#REF!</definedName>
    <definedName name="XDATA" localSheetId="9">[1]SERVIÇO!#REF!</definedName>
    <definedName name="XDATA">[1]SERVIÇO!#REF!</definedName>
    <definedName name="XITEM" localSheetId="5">[1]SERVIÇO!#REF!</definedName>
    <definedName name="XITEM" localSheetId="2">[1]SERVIÇO!#REF!</definedName>
    <definedName name="XITEM" localSheetId="0">[1]SERVIÇO!#REF!</definedName>
    <definedName name="XITEM" localSheetId="9">[1]SERVIÇO!#REF!</definedName>
    <definedName name="XITEM">[1]SERVIÇO!#REF!</definedName>
    <definedName name="XLOC" localSheetId="5">[1]SERVIÇO!#REF!</definedName>
    <definedName name="XLOC" localSheetId="2">[1]SERVIÇO!#REF!</definedName>
    <definedName name="XLOC" localSheetId="0">[1]SERVIÇO!#REF!</definedName>
    <definedName name="XLOC" localSheetId="9">[1]SERVIÇO!#REF!</definedName>
    <definedName name="XLOC">[1]SERVIÇO!#REF!</definedName>
    <definedName name="xnInforme_quantos_bebedouros____bebqt__if_bebqt__0__xlQt.bebedouros_invalida___ENTER_p_reinformar__xresp__branch_rqtderv" localSheetId="5">[1]SERVIÇO!#REF!</definedName>
    <definedName name="xnInforme_quantos_bebedouros____bebqt__if_bebqt__0__xlQt.bebedouros_invalida___ENTER_p_reinformar__xresp__branch_rqtderv" localSheetId="2">[1]SERVIÇO!#REF!</definedName>
    <definedName name="xnInforme_quantos_bebedouros____bebqt__if_bebqt__0__xlQt.bebedouros_invalida___ENTER_p_reinformar__xresp__branch_rqtderv" localSheetId="0">[1]SERVIÇO!#REF!</definedName>
    <definedName name="xnInforme_quantos_bebedouros____bebqt__if_bebqt__0__xlQt.bebedouros_invalida___ENTER_p_reinformar__xresp__branch_rqtderv" localSheetId="9">[1]SERVIÇO!#REF!</definedName>
    <definedName name="xnInforme_quantos_bebedouros____bebqt__if_bebqt__0__xlQt.bebedouros_invalida___ENTER_p_reinformar__xresp__branch_rqtderv">[1]SERVIÇO!#REF!</definedName>
    <definedName name="XNUCOPIAS" localSheetId="5">[1]SERVIÇO!#REF!</definedName>
    <definedName name="XNUCOPIAS" localSheetId="2">[1]SERVIÇO!#REF!</definedName>
    <definedName name="XNUCOPIAS" localSheetId="0">[1]SERVIÇO!#REF!</definedName>
    <definedName name="XNUCOPIAS" localSheetId="9">[1]SERVIÇO!#REF!</definedName>
    <definedName name="XNUCOPIAS">[1]SERVIÇO!#REF!</definedName>
    <definedName name="XRESP" localSheetId="5">[1]SERVIÇO!#REF!</definedName>
    <definedName name="XRESP" localSheetId="2">[1]SERVIÇO!#REF!</definedName>
    <definedName name="XRESP" localSheetId="0">[1]SERVIÇO!#REF!</definedName>
    <definedName name="XRESP" localSheetId="9">[1]SERVIÇO!#REF!</definedName>
    <definedName name="XRESP">[1]SERVIÇO!#REF!</definedName>
    <definedName name="XTITRES" localSheetId="5">[1]SERVIÇO!#REF!</definedName>
    <definedName name="XTITRES" localSheetId="2">[1]SERVIÇO!#REF!</definedName>
    <definedName name="XTITRES" localSheetId="0">[1]SERVIÇO!#REF!</definedName>
    <definedName name="XTITRES" localSheetId="9">[1]SERVIÇO!#REF!</definedName>
    <definedName name="XTITRES">[1]SERVIÇO!#REF!</definedName>
    <definedName name="XXX" localSheetId="5">' CONSUMO DE MAT. B TOTAL'!XXX</definedName>
    <definedName name="XXX" localSheetId="4">'CONSUMO DE MAT. BET.MINIMO'!XXX</definedName>
    <definedName name="XXX" localSheetId="10">#N/A</definedName>
    <definedName name="XXX" localSheetId="9">#N/A</definedName>
    <definedName name="XXX">[0]!XXX</definedName>
    <definedName name="ZARCAO" localSheetId="5">#REF!</definedName>
    <definedName name="ZARCAO" localSheetId="4">#REF!</definedName>
    <definedName name="ZARCAO" localSheetId="2">#REF!</definedName>
    <definedName name="ZARCAO" localSheetId="10">#REF!</definedName>
    <definedName name="ZARCAO" localSheetId="0">#REF!</definedName>
    <definedName name="ZARCAO" localSheetId="9">#REF!</definedName>
    <definedName name="ZARCAO">#REF!</definedName>
    <definedName name="ZECA" localSheetId="5">[1]SERVIÇO!#REF!</definedName>
    <definedName name="ZECA" localSheetId="4">[1]SERVIÇO!#REF!</definedName>
    <definedName name="ZECA" localSheetId="2">[1]SERVIÇO!#REF!</definedName>
    <definedName name="ZECA" localSheetId="10">[1]SERVIÇO!#REF!</definedName>
    <definedName name="ZECA" localSheetId="0">[1]SERVIÇO!#REF!</definedName>
    <definedName name="ZECA" localSheetId="9">[1]SERVIÇO!#REF!</definedName>
    <definedName name="ZECA">[1]SERVIÇO!#REF!</definedName>
  </definedNames>
  <calcPr calcId="162913" fullPrecision="0"/>
</workbook>
</file>

<file path=xl/calcChain.xml><?xml version="1.0" encoding="utf-8"?>
<calcChain xmlns="http://schemas.openxmlformats.org/spreadsheetml/2006/main">
  <c r="O27" i="33" l="1"/>
  <c r="E28" i="8" l="1"/>
  <c r="E29" i="8"/>
  <c r="E34" i="8"/>
  <c r="E36" i="8"/>
  <c r="F36" i="8"/>
  <c r="E35" i="8"/>
  <c r="F35" i="8"/>
  <c r="F33" i="8"/>
  <c r="E33" i="8"/>
  <c r="F30" i="8"/>
  <c r="E30" i="8"/>
  <c r="F48" i="8"/>
  <c r="E48" i="8"/>
  <c r="F45" i="8"/>
  <c r="E45" i="8"/>
  <c r="E26" i="8"/>
  <c r="F18" i="8"/>
  <c r="F19" i="8"/>
  <c r="F20" i="8"/>
  <c r="F21" i="8"/>
  <c r="F22" i="8"/>
  <c r="F23" i="8"/>
  <c r="F24" i="8"/>
  <c r="F17" i="8"/>
  <c r="E38" i="8" l="1"/>
  <c r="E47" i="8" s="1"/>
  <c r="E49" i="8" s="1"/>
  <c r="E51" i="8" s="1"/>
  <c r="F38" i="8"/>
  <c r="F47" i="8" s="1"/>
  <c r="F49" i="8" s="1"/>
  <c r="F51" i="8" s="1"/>
  <c r="F26" i="8"/>
</calcChain>
</file>

<file path=xl/sharedStrings.xml><?xml version="1.0" encoding="utf-8"?>
<sst xmlns="http://schemas.openxmlformats.org/spreadsheetml/2006/main" count="6349" uniqueCount="880">
  <si>
    <t>ITEM</t>
  </si>
  <si>
    <t>DISCRIMINAÇÃO DOS SERVIÇOS</t>
  </si>
  <si>
    <t>BDI %:</t>
  </si>
  <si>
    <t>Encargos Sociais:</t>
  </si>
  <si>
    <t>Horista</t>
  </si>
  <si>
    <t>Mensalista</t>
  </si>
  <si>
    <t>UND</t>
  </si>
  <si>
    <t>QTDE.</t>
  </si>
  <si>
    <t>TOTAL</t>
  </si>
  <si>
    <t>und</t>
  </si>
  <si>
    <t>Administração da Obra</t>
  </si>
  <si>
    <t>m²</t>
  </si>
  <si>
    <t>m³</t>
  </si>
  <si>
    <t>PAVIMENTAÇÃO</t>
  </si>
  <si>
    <t>t</t>
  </si>
  <si>
    <t>SINALIZAÇÃO</t>
  </si>
  <si>
    <t>Pintura de faixa - tinta base acrílica - espessura de 0,4 mm</t>
  </si>
  <si>
    <t>VALOR TOTAL DO SRP</t>
  </si>
  <si>
    <t>Regularização do subleito</t>
  </si>
  <si>
    <t>DRENAGEM</t>
  </si>
  <si>
    <t>m</t>
  </si>
  <si>
    <t>LIMPEZA GERAL</t>
  </si>
  <si>
    <t>IMPLANTAÇÃO DA OBRA</t>
  </si>
  <si>
    <t>CPU-01</t>
  </si>
  <si>
    <t>CODEVASF</t>
  </si>
  <si>
    <t>74209/1</t>
  </si>
  <si>
    <t>PLACA DE OBRA EM CHAPA DE ACO GALVANIZADO</t>
  </si>
  <si>
    <t>CPU-02</t>
  </si>
  <si>
    <t>2.1</t>
  </si>
  <si>
    <t>CPU-03</t>
  </si>
  <si>
    <t>2.2</t>
  </si>
  <si>
    <t>CPU-04</t>
  </si>
  <si>
    <t>COMPOSIÇÕES DE CUSTO UNITARIO</t>
  </si>
  <si>
    <t>COEF.</t>
  </si>
  <si>
    <t>PRECO UNITÁRIO (R$)</t>
  </si>
  <si>
    <t>TOTAL (R$)</t>
  </si>
  <si>
    <t>INS. SINAPI</t>
  </si>
  <si>
    <t>SINAPI</t>
  </si>
  <si>
    <t>kg</t>
  </si>
  <si>
    <t>COMP. SINAPI</t>
  </si>
  <si>
    <t>h</t>
  </si>
  <si>
    <t>CARPINTEIRO DE FORMAS COM ENCARGOS COMPLEMENTARES</t>
  </si>
  <si>
    <t>SERVENTE COM ENCARGOS COMPLEMENTARES</t>
  </si>
  <si>
    <t>Sub total:</t>
  </si>
  <si>
    <t xml:space="preserve">BDI </t>
  </si>
  <si>
    <t>Total Serviços:</t>
  </si>
  <si>
    <t>PREÇO UNITÁRIO TOTAL:</t>
  </si>
  <si>
    <t>H</t>
  </si>
  <si>
    <t>CHP</t>
  </si>
  <si>
    <t>ADMINISTRAÇÃO LOCAL</t>
  </si>
  <si>
    <t>%</t>
  </si>
  <si>
    <t>ENGENHEIRO CIVIL DE OBRA JUNIOR COM ENCARGOS COMPLEMENTARES</t>
  </si>
  <si>
    <t>MESTRE DE OBRAS COM ENCARGOS COMPLEMENTARES</t>
  </si>
  <si>
    <t>AUXILIAR DE ESCRITORIO COM ENCARGOS COMPLEMENTARES</t>
  </si>
  <si>
    <t>ENERGIA</t>
  </si>
  <si>
    <t>KW/H</t>
  </si>
  <si>
    <t>ÁGUA TARIFA "A" ENTRE 0 E 20M3 FORNECIMENTO D'AGUA</t>
  </si>
  <si>
    <t>M3</t>
  </si>
  <si>
    <t>INSUMO</t>
  </si>
  <si>
    <t>ORSE</t>
  </si>
  <si>
    <t>Total para 6 meses:</t>
  </si>
  <si>
    <t>PREÇO TOTAL:</t>
  </si>
  <si>
    <t>CANTEIRO DE OBRAS E ALMOXARIFADO</t>
  </si>
  <si>
    <t>MÊS</t>
  </si>
  <si>
    <t>mês</t>
  </si>
  <si>
    <t>COMP. ORSE</t>
  </si>
  <si>
    <t>MEMÓRIA DE CÁLCULO DOS MOMENTOS DE TRANSPORTE PARA MOBILIZAÇÃO E DESMOBILIZAÇÃO</t>
  </si>
  <si>
    <t>Deslocamento:</t>
  </si>
  <si>
    <t>Distancia méd. (Km)</t>
  </si>
  <si>
    <t xml:space="preserve">Qtde. </t>
  </si>
  <si>
    <t>Total (Km)</t>
  </si>
  <si>
    <t>Mobilização (entre os trechos de serviço):</t>
  </si>
  <si>
    <t>Desmobilização   (entre os trechos de serviço):</t>
  </si>
  <si>
    <t>Mobilização inter-municipal (entre as localidades):</t>
  </si>
  <si>
    <t>Desmobilização   inter-municipal (entre as localidades):</t>
  </si>
  <si>
    <t>Mobilização - Total (km)</t>
  </si>
  <si>
    <t>Desmobilização - Total (km)</t>
  </si>
  <si>
    <t>Peso das máquinas:</t>
  </si>
  <si>
    <t xml:space="preserve"> ton</t>
  </si>
  <si>
    <t xml:space="preserve">Motoniveladora </t>
  </si>
  <si>
    <t>Trator de pneus</t>
  </si>
  <si>
    <t>Total</t>
  </si>
  <si>
    <t>Portanto:</t>
  </si>
  <si>
    <t>Portanto</t>
  </si>
  <si>
    <t xml:space="preserve"> t x km</t>
  </si>
  <si>
    <t>PIS</t>
  </si>
  <si>
    <t>BDI</t>
  </si>
  <si>
    <t>DETALHAMENTO DOS ENCARGOS SOCIAIS (%)</t>
  </si>
  <si>
    <t>VIGÊNCIA A PARTIR DE 01/2020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</si>
  <si>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</si>
  <si>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</si>
  <si>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</si>
  <si>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</si>
  <si>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</si>
  <si>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</si>
  <si>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</si>
  <si>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</si>
  <si>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</si>
  <si>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</si>
  <si>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</si>
  <si>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</si>
  <si>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</si>
  <si>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</si>
  <si>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</si>
  <si>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</si>
  <si>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</si>
  <si>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</si>
  <si>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</si>
  <si>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</si>
  <si>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</si>
  <si>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</si>
  <si>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</si>
  <si>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</si>
  <si>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</si>
  <si>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</si>
  <si>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</si>
  <si>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</si>
  <si>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</si>
  <si>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</si>
  <si>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</si>
  <si>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</si>
  <si>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</si>
  <si>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</si>
  <si>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</si>
  <si>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</si>
  <si>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</si>
  <si>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</si>
  <si>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</si>
  <si>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</si>
  <si>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</si>
  <si>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</si>
  <si>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</si>
  <si>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</si>
  <si>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</si>
  <si>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</si>
  <si>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</si>
  <si>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</si>
  <si>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</si>
  <si>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</si>
  <si>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</si>
  <si>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</si>
  <si>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</si>
  <si>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</si>
  <si>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</si>
  <si>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</si>
  <si>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</si>
  <si>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</si>
  <si>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</si>
  <si>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</si>
  <si>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</si>
  <si>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</si>
  <si>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</si>
  <si>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</si>
  <si>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</si>
  <si>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</si>
  <si>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</si>
  <si>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CPU-11</t>
  </si>
  <si>
    <t>UNID</t>
  </si>
  <si>
    <t>Limpeza Geral</t>
  </si>
  <si>
    <t>PROJETO EXECUTIVO</t>
  </si>
  <si>
    <t>Projeto Executivo</t>
  </si>
  <si>
    <t>Item</t>
  </si>
  <si>
    <t>Descrição dos serviços</t>
  </si>
  <si>
    <t>km</t>
  </si>
  <si>
    <t>l</t>
  </si>
  <si>
    <t>un</t>
  </si>
  <si>
    <t>2.3</t>
  </si>
  <si>
    <t>Largura (m)</t>
  </si>
  <si>
    <t>M²</t>
  </si>
  <si>
    <t>Fornecimento e implantação de placa de regulamentação em aço D = 0,60 m - película retrorrefletiva tipo I + SI</t>
  </si>
  <si>
    <t>Fornecimento e implantação de suporte metálico galvanizado para placa de regulamentação - D = 0,60 m</t>
  </si>
  <si>
    <t>M2</t>
  </si>
  <si>
    <t>M0081</t>
  </si>
  <si>
    <t>SERVIÇOS COMPLEMENTARES</t>
  </si>
  <si>
    <t>ADM. LOCAL :</t>
  </si>
  <si>
    <t>NOME DA CONCORRENTE:</t>
  </si>
  <si>
    <t>PREÇO UNITÁRIO COM BDI (R$)</t>
  </si>
  <si>
    <t>ISS</t>
  </si>
  <si>
    <t>Cofins</t>
  </si>
  <si>
    <t>Sub-base estabilizada granulometricamente com mistura de solos na pista com material de jazida</t>
  </si>
  <si>
    <t>Lastro de areia comercial - espalhamento mecânico</t>
  </si>
  <si>
    <t>Extensão (km)</t>
  </si>
  <si>
    <t>MOBILIZAÇÃO E DESMOBILIZAÇÃO</t>
  </si>
  <si>
    <t>ORIGEM
COMPOSIÇÃO</t>
  </si>
  <si>
    <t>CÓDIGO
COMPOSIÇÃO</t>
  </si>
  <si>
    <t>SICRO</t>
  </si>
  <si>
    <t>Composição Própria</t>
  </si>
  <si>
    <t>EDITAL:</t>
  </si>
  <si>
    <t>FOLHA:</t>
  </si>
  <si>
    <t>OBRA:</t>
  </si>
  <si>
    <t xml:space="preserve">LOCAL: </t>
  </si>
  <si>
    <t xml:space="preserve">DATA BASE: </t>
  </si>
  <si>
    <t>DETALHAMENTO DO BDI</t>
  </si>
  <si>
    <t>Serviços</t>
  </si>
  <si>
    <t>Atualização em 2013.</t>
  </si>
  <si>
    <t>Preço de Venda (%)</t>
  </si>
  <si>
    <t>Custo Direto (%)</t>
  </si>
  <si>
    <t>Administração Central (A)</t>
  </si>
  <si>
    <t>Impostos e Taxas (I)</t>
  </si>
  <si>
    <t>3</t>
  </si>
  <si>
    <t xml:space="preserve">Risco, seguro e garantia (R) </t>
  </si>
  <si>
    <t>Despesas Financeiras (AP)</t>
  </si>
  <si>
    <t>Lucro (L)</t>
  </si>
  <si>
    <t>BDI* (%)</t>
  </si>
  <si>
    <t>Considerações:</t>
  </si>
  <si>
    <t>Acórdão Nº 2622/2013 – TCU – Plenário</t>
  </si>
  <si>
    <t>(*) BDI (%) = ((((1+AC+R)*(1+DF)*(1+L))/(1-I))-1)</t>
  </si>
  <si>
    <t>Médio, em área e prazo em condições normais de execução</t>
  </si>
  <si>
    <t>Tipo da Obra:</t>
  </si>
  <si>
    <t>ISS municipal:</t>
  </si>
  <si>
    <r>
      <t xml:space="preserve">50% de </t>
    </r>
    <r>
      <rPr>
        <b/>
        <sz val="10"/>
        <rFont val="Arial"/>
        <family val="2"/>
      </rPr>
      <t>X</t>
    </r>
    <r>
      <rPr>
        <sz val="10"/>
        <rFont val="Arial"/>
        <family val="2"/>
      </rPr>
      <t>% (valor da tabela Prefeitura de XXX)</t>
    </r>
  </si>
  <si>
    <t>Meio fio de concreto - MFC 04 - areia e brita comerciais - fôrma de madeira</t>
  </si>
  <si>
    <t>Sarjeta triangular de concreto - STC 04 - areia e brita comerciais</t>
  </si>
  <si>
    <t>unid</t>
  </si>
  <si>
    <t>DNIT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</si>
  <si>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</si>
  <si>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Montador</t>
  </si>
  <si>
    <t>E9687</t>
  </si>
  <si>
    <t>Caminhão carroceria com capacidade de 5 t - 115 kW</t>
  </si>
  <si>
    <t>M0787</t>
  </si>
  <si>
    <t>Suporte em aço carbono galvanizado perfil "C"</t>
  </si>
  <si>
    <t>M0789</t>
  </si>
  <si>
    <t>Conjunto de cantoneiras e parafusos galvanizados para fixação de placas</t>
  </si>
  <si>
    <t>LUVA SOLDAVEL COM ROSCA, PVC, 20 MM X 1/2", PARA AGUA FRIA PREDIAL</t>
  </si>
  <si>
    <t>SARRAFO DE MADEIRA APARELHADA *2 X 10* CM, MACARANDUBA, ANGELIM OU EQUIVALENTE DA REGIAO</t>
  </si>
  <si>
    <t>TUBO PVC, SOLDAVEL, DN 20 MM, AGUA FRIA (NBR-5648)</t>
  </si>
  <si>
    <t>UN</t>
  </si>
  <si>
    <t>CAMINHONETE COM MOTOR A DIESEL, POTÊNCIA 180 CV, CABINE DUPLA, 4X4 - CHP DIURNO. AF_11/2015</t>
  </si>
  <si>
    <t>CAMINHONETE CABINE SIMPLES COM MOTOR 1.6 FLEX, CÂMBIO MANUAL, POTÊNCIA 101/104 CV, 2 PORTAS - CHP DIURNO. AF_11/2015</t>
  </si>
  <si>
    <t>ENCANADOR OU BOMBEIRO HIDRÁULICO COM ENCARGOS COMPLEMENTARES</t>
  </si>
  <si>
    <t>TXKM</t>
  </si>
  <si>
    <t>AUXILIAR DE TOPÓGRAFO COM ENCARGOS COMPLEMENTARES</t>
  </si>
  <si>
    <t>TRANSPORTE COM CAMINHÃO TANQUE DE TRANSPORTE DE MATERIAL ASFÁLTICO DE 20000 L, EM VIA URBANA PAVIMENTADA, ADICIONAL PARA DMT EXCEDENTE A 30 KM (UNIDADE: TXKM). AF_07/2020</t>
  </si>
  <si>
    <t>AUXILIAR DE LABORATÓRIO COM ENCARGOS COMPLEMENTARES</t>
  </si>
  <si>
    <t>NIVELADOR COM ENCARGOS COMPLEMENTARES</t>
  </si>
  <si>
    <t>TÉCNICO DE LABORATÓRIO COM ENCARGOS COMPLEMENTARES</t>
  </si>
  <si>
    <t>DESENHISTA DETALHISTA COM ENCARGOS COMPLEMENTARES</t>
  </si>
  <si>
    <t>CGCIT</t>
  </si>
  <si>
    <t>SISTEMA DE CUSTOS REFERENCIAIS DE OBRAS - SICRO</t>
  </si>
  <si>
    <t>Custo Unitário de Referência</t>
  </si>
  <si>
    <t>Produção da equipe</t>
  </si>
  <si>
    <t>Concreto asfáltico - faixa C - areia e brita comerciais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</si>
  <si>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</si>
  <si>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</si>
  <si>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</si>
  <si>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</si>
  <si>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</si>
  <si>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</si>
  <si>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</si>
  <si>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</si>
  <si>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</si>
  <si>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</si>
  <si>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</si>
  <si>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E9762</t>
  </si>
  <si>
    <t>Rolo compactador de pneus autopropelido de 27 t - 85 kW</t>
  </si>
  <si>
    <t>E9681</t>
  </si>
  <si>
    <t>Rolo compactador liso tandem vibratório autopropelido de 10,4 t - 82 kW</t>
  </si>
  <si>
    <t>E9545</t>
  </si>
  <si>
    <t>Vibroacabadora de asfalto sobre esteiras - 82 kW</t>
  </si>
  <si>
    <t>Custo horário total de equipamentos</t>
  </si>
  <si>
    <t>B - MÃO DE OBRA</t>
  </si>
  <si>
    <t>Unidade</t>
  </si>
  <si>
    <t>Custo Horário Total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</si>
  <si>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</si>
  <si>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</si>
  <si>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</si>
  <si>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</si>
  <si>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</si>
  <si>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</si>
  <si>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Custo do FIT</t>
  </si>
  <si>
    <t>C - MATERIAL</t>
  </si>
  <si>
    <t>Preço Unitário</t>
  </si>
  <si>
    <t>Custo Unitário</t>
  </si>
  <si>
    <t>Custo unitário total de material</t>
  </si>
  <si>
    <t>D - ATIVIDADES AUXILIARES</t>
  </si>
  <si>
    <t>Usinagem de concreto asfáltico - faixa C - areia e brita comerciais</t>
  </si>
  <si>
    <t>Custo total de atividades auxiliares</t>
  </si>
  <si>
    <t>Subtotal</t>
  </si>
  <si>
    <t>E - TEMPO FIXO</t>
  </si>
  <si>
    <t>Código</t>
  </si>
  <si>
    <t>Usinagem de concreto asfáltico - faixa C - areia e brita comerciais - Caminhão basculante 10 m³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</si>
  <si>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</si>
  <si>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</si>
  <si>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</si>
  <si>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</si>
  <si>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</si>
  <si>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</si>
  <si>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</si>
  <si>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Custo unitário total de transporte</t>
  </si>
  <si>
    <t>Custo unitário direto total</t>
  </si>
  <si>
    <t>Preço Unitário:</t>
  </si>
  <si>
    <t>Obs.</t>
  </si>
  <si>
    <t>E9559</t>
  </si>
  <si>
    <t>Aquecedor de fluido térmico - 12 kW</t>
  </si>
  <si>
    <t>E9584</t>
  </si>
  <si>
    <t>Carregadeira de pneus com capacidade de 1,72 m³ - 113 kW</t>
  </si>
  <si>
    <t>E9021</t>
  </si>
  <si>
    <t>Grupo gerador - 456 kVA</t>
  </si>
  <si>
    <t>E9558</t>
  </si>
  <si>
    <t>Tanque de estocagem de asfalto com capacidade de 30.000 l</t>
  </si>
  <si>
    <t>E9689</t>
  </si>
  <si>
    <t>Usina de asfalto a quente gravimétrica com capacidade de 100/140 t/h - 260 kW</t>
  </si>
  <si>
    <t>M0028</t>
  </si>
  <si>
    <t>Areia média</t>
  </si>
  <si>
    <t>M0005</t>
  </si>
  <si>
    <t>Brita 0</t>
  </si>
  <si>
    <t>M0191</t>
  </si>
  <si>
    <t>Brita 1</t>
  </si>
  <si>
    <t>M0344</t>
  </si>
  <si>
    <t>Cal hidratada - a granel</t>
  </si>
  <si>
    <t>M1943</t>
  </si>
  <si>
    <t>Cimento asfáltico CAP 50/70</t>
  </si>
  <si>
    <t>M1941</t>
  </si>
  <si>
    <t>Óleo combustível 1A</t>
  </si>
  <si>
    <t>M1103</t>
  </si>
  <si>
    <t>Pedrisco</t>
  </si>
  <si>
    <t>Areia média - Caminhão basculante 10 m³</t>
  </si>
  <si>
    <t>Brita 0 - Caminhão basculante 10 m³</t>
  </si>
  <si>
    <t>Brita 1 - Caminhão basculante 10 m³</t>
  </si>
  <si>
    <t>Cal hidratada - a granel - Caminhão silo 30 m³</t>
  </si>
  <si>
    <t>Pedrisco - Caminhão basculante 10 m³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</si>
  <si>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</si>
  <si>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</si>
  <si>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</si>
  <si>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cimento a granel em caminhão silo de 30 m³</t>
  </si>
  <si>
    <t>E9146</t>
  </si>
  <si>
    <t>Caminhão silo com capacidade de 30 m³ - 265 kW</t>
  </si>
  <si>
    <t>Transporte com caminhão basculante de 10 m³ - rodovia pavimentada</t>
  </si>
  <si>
    <t>Transporte de cimento a granel com caminhão silo de 30 m³ - rodovia pavimentada</t>
  </si>
  <si>
    <t>Carga, manobra e descarga de mistura betuminosa a quente em caminhão basculante de 10 m³ - carga em usina de asfalto 100/140 t/h e descarga em vibroacabadora</t>
  </si>
  <si>
    <t>Imprimação com emulsão asfáltica</t>
  </si>
  <si>
    <t>E9509</t>
  </si>
  <si>
    <t>Caminhão tanque distribuidor de asfalto com capacidade de 6.000 l - 7 kW/136 kW</t>
  </si>
  <si>
    <t>M2092</t>
  </si>
  <si>
    <t>Emulsão asfáltica para imprimação</t>
  </si>
  <si>
    <t>Pintura de ligação</t>
  </si>
  <si>
    <t>M1946</t>
  </si>
  <si>
    <t>Emulsão asfáltica RR-1C</t>
  </si>
  <si>
    <t>E9571</t>
  </si>
  <si>
    <t>Caminhão tanque com capacidade de 10.000 l - 188 kW</t>
  </si>
  <si>
    <t>Usinagem de brita graduada com brita comercial em usina de 300 t/h</t>
  </si>
  <si>
    <t>E9511</t>
  </si>
  <si>
    <t>Carregadeira de pneus com capacidade de 3,40 m³ - 195 kW</t>
  </si>
  <si>
    <t>E9779</t>
  </si>
  <si>
    <t>Grupo gerador - 100/110 kVA</t>
  </si>
  <si>
    <t>E9615</t>
  </si>
  <si>
    <t>Usina misturadora de solos com capacidade de 300 t/h</t>
  </si>
  <si>
    <t>M0192</t>
  </si>
  <si>
    <t>Brita 2</t>
  </si>
  <si>
    <t>M1135</t>
  </si>
  <si>
    <t>Pó de pedra</t>
  </si>
  <si>
    <t>Brita 2 - Caminhão basculante 10 m³</t>
  </si>
  <si>
    <t>Pó de pedra - Caminhão basculante 10 m³</t>
  </si>
  <si>
    <t>Carga, manobra e descarga de agregados ou solos em caminhão basculante de 10 m³ - carga em usina de solos de 300 t/h e descarga em distribuidor autopropelido</t>
  </si>
  <si>
    <t>E9518</t>
  </si>
  <si>
    <t>Grade de 24 discos rebocável de 24"</t>
  </si>
  <si>
    <t>E9524</t>
  </si>
  <si>
    <t>Motoniveladora - 93 kW</t>
  </si>
  <si>
    <t>E9685</t>
  </si>
  <si>
    <t>Rolo compactador pé de carneiro vibratório autopropelido de 11,6 t - 82 kW</t>
  </si>
  <si>
    <t>E9577</t>
  </si>
  <si>
    <t>Trator agrícola - 77 kW</t>
  </si>
  <si>
    <t>Escavação e carga de material de jazida com escavadeira hidráulica de 1,56 m³</t>
  </si>
  <si>
    <t>Escavação e carga de material de jazida com escavadeira hidráulica de 1,56 m³ - Caminhão basculante 10 m³</t>
  </si>
  <si>
    <t>E9515</t>
  </si>
  <si>
    <t>Escavadeira hidráulica sobre esteiras com caçamba com capacidade de 1,56 m³ - 118 kW</t>
  </si>
  <si>
    <t>Carga, manobra e descarga de agregados ou solos em caminhão basculante de 10 m³ - carga com escavadeira de 1,56 m³ (exclusa) e descarga livre</t>
  </si>
  <si>
    <t>E9644</t>
  </si>
  <si>
    <t>Caminhão demarcador de faixas com sistema de pintura a frio - 28 kW/115 kW</t>
  </si>
  <si>
    <t>P9853</t>
  </si>
  <si>
    <t>Pré-marcador</t>
  </si>
  <si>
    <t>M2037</t>
  </si>
  <si>
    <t>Microesferas de vidro refletiva tipo I-B</t>
  </si>
  <si>
    <t>M2038</t>
  </si>
  <si>
    <t>Microesferas de vidro refletiva tipo II-A</t>
  </si>
  <si>
    <t>M2034</t>
  </si>
  <si>
    <t>Solvente para tinta à base de resina acrílica</t>
  </si>
  <si>
    <t>M2044</t>
  </si>
  <si>
    <t>Tinta para pré-marcação</t>
  </si>
  <si>
    <t>M2027</t>
  </si>
  <si>
    <t>Tinta refletiva acrílica</t>
  </si>
  <si>
    <t>Microesferas de vidro refletiva tipo I-B - Caminhão carroceria 5 t</t>
  </si>
  <si>
    <t>Microesferas de vidro refletiva tipo II-A - Caminhão carroceria 5 t</t>
  </si>
  <si>
    <t>Solvente para tinta à base de resina acrílica - Caminhão carroceria 5 t</t>
  </si>
  <si>
    <t>Tinta para pré-marcação - Caminhão carroceria 5 t</t>
  </si>
  <si>
    <t>Tinta refletiva acrílica - Caminhão carroceria 5 t</t>
  </si>
  <si>
    <t>Carga, manobra e descarga de materiais diversos em caminhão carroceria de 5 t - carga e descarga manuais</t>
  </si>
  <si>
    <t>Transporte com caminhão carroceria de 5 t - rodovia pavimentada</t>
  </si>
  <si>
    <t>Tacha refletiva monodirecional - fornecimento e colocação</t>
  </si>
  <si>
    <t>E9521</t>
  </si>
  <si>
    <t>Grupo gerador - 2,5/3 kVA</t>
  </si>
  <si>
    <t>E9675</t>
  </si>
  <si>
    <t>Martelete perfurador/rompedor elétrico - 1,5 kW</t>
  </si>
  <si>
    <t>P9830</t>
  </si>
  <si>
    <t>M2041</t>
  </si>
  <si>
    <t>Tachão refletivo bidirecional - fornecimento e colocação</t>
  </si>
  <si>
    <t>Confecção de placa em aço nº 16 galvanizado, com película retrorrefletiva tipo I + SI</t>
  </si>
  <si>
    <t>Confecção de placa em aço nº 16 galvanizado, com película retrorrefletiva tipo I + SI - Caminhão carroceria 5 t</t>
  </si>
  <si>
    <t>E9568</t>
  </si>
  <si>
    <t>Furadeira de impacto de 12,5 mm - 0,8 kW</t>
  </si>
  <si>
    <t>E9066</t>
  </si>
  <si>
    <t>Grupo gerador - 13/14 kVA</t>
  </si>
  <si>
    <t>E9623</t>
  </si>
  <si>
    <t>Máquina de bancada guilhotina - 4 kW</t>
  </si>
  <si>
    <t>E9622</t>
  </si>
  <si>
    <t>Máquina de bancada universal para corte de chapa - 1,5 kW</t>
  </si>
  <si>
    <t>P9801</t>
  </si>
  <si>
    <t>Ajudante</t>
  </si>
  <si>
    <t>P9823</t>
  </si>
  <si>
    <t>Serralheiro</t>
  </si>
  <si>
    <t>M1367</t>
  </si>
  <si>
    <t>Chapa de aço galvanizado</t>
  </si>
  <si>
    <t>M3229</t>
  </si>
  <si>
    <t>Película retrorrefletiva tipo I + SI</t>
  </si>
  <si>
    <t>Pintura eletrostática a pó com tinta poliester em chapa de aço</t>
  </si>
  <si>
    <t>Chapa de aço galvanizado - Caminhão carroceria 15 t</t>
  </si>
  <si>
    <t>Película retrorrefletiva tipo I + SI - Caminhão carroceria 5 t</t>
  </si>
  <si>
    <t>E9076</t>
  </si>
  <si>
    <t>Equipamento de pintura com cabine de 7,00 kW e estufa de 80.000 kCal para pintura eletrostática</t>
  </si>
  <si>
    <t>P9822</t>
  </si>
  <si>
    <t>Pintor</t>
  </si>
  <si>
    <t>M3153</t>
  </si>
  <si>
    <t>Tinta poliéster em pó</t>
  </si>
  <si>
    <t>Tinta poliéster em pó - Caminhão carroceria 15 t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</si>
  <si>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</si>
  <si>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</si>
  <si>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</si>
  <si>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</si>
  <si>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</si>
  <si>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Carga, manobra e descarga de materiais diversos em caminhão carroceria de 15 t - carga e descarga manuais</t>
  </si>
  <si>
    <t>Transporte com caminhão carroceria de 15 t - rodovia pavimentada</t>
  </si>
  <si>
    <t>Concreto fck = 20 MPa - confecção em betoneira e lançamento manual - areia e brita comerciais</t>
  </si>
  <si>
    <t>Escavação manual em material de 1ª categoria na profundidade de até 1 m</t>
  </si>
  <si>
    <t>Conjunto de cantoneiras e parafusos galvanizados para fixação de placas - Caminhão carroceria 5 t</t>
  </si>
  <si>
    <t>Suporte em aço carbono galvanizado perfil "C" - Caminhão carroceria 5 t</t>
  </si>
  <si>
    <t>Escavação manual em material de 1ª categoria na profundidade de até 1 m - Caminhão basculante 6 m³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</si>
  <si>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</si>
  <si>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</si>
  <si>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</si>
  <si>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</si>
  <si>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</si>
  <si>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</si>
  <si>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</si>
  <si>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</si>
  <si>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P9821</t>
  </si>
  <si>
    <t>Pedreiro</t>
  </si>
  <si>
    <t>M0030</t>
  </si>
  <si>
    <t>Aditivo plastificante e retardador de pega para concreto e argamassa</t>
  </si>
  <si>
    <t>M0082</t>
  </si>
  <si>
    <t>Areia média lavada</t>
  </si>
  <si>
    <t>M0424</t>
  </si>
  <si>
    <t>Cimento Portland CP II - 32</t>
  </si>
  <si>
    <t>Aditivo plastificante e retardador de pega para concreto e argamassa - Caminhão carroceria 15 t</t>
  </si>
  <si>
    <t>Areia média lavada - Caminhão basculante 10 m³</t>
  </si>
  <si>
    <t>Cimento Portland CP II - 32 - Caminhão carroceria 15 t</t>
  </si>
  <si>
    <t>Transporte com caminhão basculante de 6 m³ - rodovia pavimentada</t>
  </si>
  <si>
    <t>E9506</t>
  </si>
  <si>
    <t>Caminhão basculante com capacidade de 6 m³ - 136 kW</t>
  </si>
  <si>
    <t>Apiloamento manual</t>
  </si>
  <si>
    <t>Enchimento de junta de concreto com argamassa asfáltica de densidade 1.700 kg/m³ - espessura de 1 cm</t>
  </si>
  <si>
    <t>Escavação manual em material de 1ª categoria na profundidade de 1 a 2 m</t>
  </si>
  <si>
    <t>Guia de madeira de 2,5 x 8,0 cm - confecção e instalação</t>
  </si>
  <si>
    <t>M2158</t>
  </si>
  <si>
    <t>Argamassa asfáltica</t>
  </si>
  <si>
    <t>Argamassa asfáltica - Caminhão carroceria 15 t</t>
  </si>
  <si>
    <t>P9808</t>
  </si>
  <si>
    <t>Carpinteiro</t>
  </si>
  <si>
    <t>M1429</t>
  </si>
  <si>
    <t>Tábua de pinho de terceira - E = 2,5 cm</t>
  </si>
  <si>
    <t>Tábua de pinho de terceira - E = 2,5 cm - Caminhão carroceria 15 t</t>
  </si>
  <si>
    <t>Formas de tábuas de pinho para dispositivos de drenagem - utilização de 3 vezes - confecção, instalação e retirada</t>
  </si>
  <si>
    <t>E9535</t>
  </si>
  <si>
    <t>Serra circular com bancada - D = 30 cm - 4 kW</t>
  </si>
  <si>
    <t>M0560</t>
  </si>
  <si>
    <t>Desmoldante para formas</t>
  </si>
  <si>
    <t>M1205</t>
  </si>
  <si>
    <t>Prego de ferro</t>
  </si>
  <si>
    <t>M0290</t>
  </si>
  <si>
    <t>Tábua de 2,5 x 10 cm</t>
  </si>
  <si>
    <t>Prego de ferro - Caminhão carroceria 15 t</t>
  </si>
  <si>
    <t>Tábua de 2,5 x 10 cm - Caminhão carroceria 15 t</t>
  </si>
  <si>
    <t>Descrição</t>
  </si>
  <si>
    <t>Areia grossa</t>
  </si>
  <si>
    <t>M0222</t>
  </si>
  <si>
    <t>Filler calcário</t>
  </si>
  <si>
    <t>M1528</t>
  </si>
  <si>
    <t>Emulsão com polímero para microrrevestimento a frio</t>
  </si>
  <si>
    <t>M2388</t>
  </si>
  <si>
    <t>Desenhista</t>
  </si>
  <si>
    <t>Topógrafo</t>
  </si>
  <si>
    <t>ASFALTO DILUIDO CM-30</t>
  </si>
  <si>
    <t>E9540</t>
  </si>
  <si>
    <t>Trator sobre esteiras com lâmina - 127 kW</t>
  </si>
  <si>
    <t>E9583</t>
  </si>
  <si>
    <t>Distribuidor de agregados rebocável com capacidade de 1,9 m³</t>
  </si>
  <si>
    <t>E9617</t>
  </si>
  <si>
    <t>Usina misturadora de pré misturado a frio com capacidade de 60 t/h</t>
  </si>
  <si>
    <t>E9508</t>
  </si>
  <si>
    <t>Caminhão carroceria com capacidade de 9 t - 136 kW</t>
  </si>
  <si>
    <t>E9667</t>
  </si>
  <si>
    <t>E9670</t>
  </si>
  <si>
    <t>Areia grossa - Caminhão basculante 10 m³</t>
  </si>
  <si>
    <t>Extensão</t>
  </si>
  <si>
    <t>=</t>
  </si>
  <si>
    <t>Largura</t>
  </si>
  <si>
    <t>Extensão (m)</t>
  </si>
  <si>
    <t>x</t>
  </si>
  <si>
    <t>Espessura (m)</t>
  </si>
  <si>
    <t>Volume (m3)</t>
  </si>
  <si>
    <t>Volume (m2)</t>
  </si>
  <si>
    <t>Quant. (un)</t>
  </si>
  <si>
    <t>Volume (m)</t>
  </si>
  <si>
    <t>Volume (Km)</t>
  </si>
  <si>
    <t xml:space="preserve">Cronograma Físico e Financeiro 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</si>
  <si>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</si>
  <si>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</si>
  <si>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</si>
  <si>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</si>
  <si>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</si>
  <si>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</si>
  <si>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</si>
  <si>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</si>
  <si>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</si>
  <si>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</si>
  <si>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</si>
  <si>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</si>
  <si>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</si>
  <si>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Porcentagem</t>
  </si>
  <si>
    <t>Porcentagem Acumulado</t>
  </si>
  <si>
    <t>Custo Acumulado</t>
  </si>
  <si>
    <t>Total Geral</t>
  </si>
  <si>
    <t>R$</t>
  </si>
  <si>
    <t>0,59</t>
  </si>
  <si>
    <t>19,67</t>
  </si>
  <si>
    <t>2,25</t>
  </si>
  <si>
    <t>4,08</t>
  </si>
  <si>
    <t>4,19</t>
  </si>
  <si>
    <t>21,30</t>
  </si>
  <si>
    <t>1,66</t>
  </si>
  <si>
    <t>0,95</t>
  </si>
  <si>
    <t>1,04</t>
  </si>
  <si>
    <t>5,15</t>
  </si>
  <si>
    <t>75,84</t>
  </si>
  <si>
    <t>26,73</t>
  </si>
  <si>
    <t>21,16</t>
  </si>
  <si>
    <t>88316</t>
  </si>
  <si>
    <t>12,93</t>
  </si>
  <si>
    <t>1,0000000</t>
  </si>
  <si>
    <t>88262</t>
  </si>
  <si>
    <t>17,32</t>
  </si>
  <si>
    <t>2,0000000</t>
  </si>
  <si>
    <t>5824</t>
  </si>
  <si>
    <t>87445</t>
  </si>
  <si>
    <t>3,53</t>
  </si>
  <si>
    <t>92138</t>
  </si>
  <si>
    <t>92145</t>
  </si>
  <si>
    <t>5896</t>
  </si>
  <si>
    <t>21,43</t>
  </si>
  <si>
    <t>90,00</t>
  </si>
  <si>
    <t>0,9000000</t>
  </si>
  <si>
    <t>88267</t>
  </si>
  <si>
    <t>1,2000000</t>
  </si>
  <si>
    <t>0,8000000</t>
  </si>
  <si>
    <t>1,9000000</t>
  </si>
  <si>
    <t>2,2000000</t>
  </si>
  <si>
    <t>11,21</t>
  </si>
  <si>
    <t>1,6000000</t>
  </si>
  <si>
    <t>1,8000000</t>
  </si>
  <si>
    <t>0,6000000</t>
  </si>
  <si>
    <t>10,51</t>
  </si>
  <si>
    <t>2,3000000</t>
  </si>
  <si>
    <t>3,2000000</t>
  </si>
  <si>
    <t>24,92</t>
  </si>
  <si>
    <t>3,8000000</t>
  </si>
  <si>
    <t>17,99</t>
  </si>
  <si>
    <t>1,7000000</t>
  </si>
  <si>
    <t>4,4000000</t>
  </si>
  <si>
    <t>88253</t>
  </si>
  <si>
    <t>90781</t>
  </si>
  <si>
    <t>88249</t>
  </si>
  <si>
    <t>88288</t>
  </si>
  <si>
    <t>88321</t>
  </si>
  <si>
    <t>88597</t>
  </si>
  <si>
    <t>90772</t>
  </si>
  <si>
    <t>90775</t>
  </si>
  <si>
    <t>90777</t>
  </si>
  <si>
    <t>90780</t>
  </si>
  <si>
    <t>100306</t>
  </si>
  <si>
    <t>PREGO 18X30.</t>
  </si>
  <si>
    <t>PECA DE MADEIRA NATIVA / REGIONAL 7,5 X 7,5CM (3X3) NAO APARELHADA (P/FORMA)</t>
  </si>
  <si>
    <t>PECA DE MADEIRA DE LEI *2,5 X 7,5* CM (1" X 3"), NÃO APARELHADA, (P/TELHADO)</t>
  </si>
  <si>
    <t>PLACA DE OBRA (PARA CONSTRUCAO CIVIL) EM CHAPA GALVANIZADA *Nº 22*, DE *2,0 X 1,125* M</t>
  </si>
  <si>
    <t>AREIA MÉDIA</t>
  </si>
  <si>
    <t>CIMENTO</t>
  </si>
  <si>
    <t>PEDRA BRITADA Nº 2</t>
  </si>
  <si>
    <t>BETONEIRA 320 L, DIESEL, POTENCIA DE 5,5 HP, SEM CARREGADOR MECANICO (LOCACAO)</t>
  </si>
  <si>
    <t>VEÍCULO LEVE - VOLKSWAGEN:GOL 1000 - AUTOMÓVEL ATÉ 100 HP</t>
  </si>
  <si>
    <t>LOCAÇÃO DE CONTAINER - ESCRITÓRIO COM BANHEIRO - 6,20 X 2,20M</t>
  </si>
  <si>
    <t>ALUGUEL DE CONTAINER - ALMOXARIFADO SEM BANHEIRO - 6,00 X 2,40M</t>
  </si>
  <si>
    <t>Codevasf</t>
  </si>
  <si>
    <t>Placa de Obra em Chapa de Aço Galvanizado</t>
  </si>
  <si>
    <t>TERRAPLEANGEM</t>
  </si>
  <si>
    <t>Conserto de quebra no ramal na rua sem pavimento com fornecimento de material hidráulico</t>
  </si>
  <si>
    <t>TERRAPLENAGEM</t>
  </si>
  <si>
    <t>extensão (m)</t>
  </si>
  <si>
    <t>SERVIÇOS GEOLÓGICOS/GEOTÉCNICOS</t>
  </si>
  <si>
    <t>NOME DA EMPRESA:</t>
  </si>
  <si>
    <t>PROJETO:</t>
  </si>
  <si>
    <t>CONTRATANTE:</t>
  </si>
  <si>
    <t>Cod.</t>
  </si>
  <si>
    <t>Insumos</t>
  </si>
  <si>
    <t>Uni</t>
  </si>
  <si>
    <t>Qde</t>
  </si>
  <si>
    <t>Preço Unitário (PU)</t>
  </si>
  <si>
    <t>Preço Total (PT)</t>
  </si>
  <si>
    <t>NOME DO INFORMANTE:</t>
  </si>
  <si>
    <t>QUALIFICAÇÃO:</t>
  </si>
  <si>
    <t>ASSINATURA:</t>
  </si>
  <si>
    <t>DATA:</t>
  </si>
  <si>
    <t>COMPOSIÇAO PREÇO PROJETO EXECUTIVO (POR KM)</t>
  </si>
  <si>
    <t>DISCRIMINAÇAO</t>
  </si>
  <si>
    <t>Pr. Unit.</t>
  </si>
  <si>
    <t>Pr. Total</t>
  </si>
  <si>
    <t>A· EOUIPE TECNICA</t>
  </si>
  <si>
    <t>A. 1 - Pessoal de Nível Superior</t>
  </si>
  <si>
    <t>A.2 - Pessoal de Nível Técnico e Aux.</t>
  </si>
  <si>
    <t>B - ENCARGOS SOCIAIS</t>
  </si>
  <si>
    <t>Taxas 72,54 % do item "A"</t>
  </si>
  <si>
    <t>C - DESPESAS GERAIS</t>
  </si>
  <si>
    <t>C.1 - MATERIAIS DE CONSUMO</t>
  </si>
  <si>
    <t>C.2 - VEÍCULOS + COMBUSTÍVEL</t>
  </si>
  <si>
    <t>C.3 - EQUIPAMENTOS</t>
  </si>
  <si>
    <t>C.4 - INSTALAÇÕES E MOBILIÁRIO</t>
  </si>
  <si>
    <t>I - SOMA (A+B+C+D)</t>
  </si>
  <si>
    <t>III - SOMA</t>
  </si>
  <si>
    <t>VI - RELATÓRIOS</t>
  </si>
  <si>
    <t>V - DESPESAS DIRETAS (3,74%)</t>
  </si>
  <si>
    <t>VI - REMUNERAÇAO DA EMPRESA</t>
  </si>
  <si>
    <t>Taxas 4,75%</t>
  </si>
  <si>
    <t>VII - CONTIGÊNCIAS</t>
  </si>
  <si>
    <t>VIII - SOMA</t>
  </si>
  <si>
    <t>X - TOTAL</t>
  </si>
  <si>
    <t>D - ENSAIOS</t>
  </si>
  <si>
    <t>D.1 - ENSAIOS</t>
  </si>
  <si>
    <t>R$/m²</t>
  </si>
  <si>
    <t>Escavação, carga e transporte de material de 1ª categoria - DMT de 1.000 a 1.200 m - caminho de serviço em leito natural - com escavadeira e caminhão basculante de 14 m³</t>
  </si>
  <si>
    <t>Espalhamento de material em bota-fora</t>
  </si>
  <si>
    <t>Escavação, carga e transporte de material de 1ª categoria - DMT de 1.000 a 1.200 m - caminho de serviço em leito natural -
com escavadeira e caminhão basculante de 14 m³</t>
  </si>
  <si>
    <t>Caminhão basculante com capacidade de 14 m³ - 188 Kw</t>
  </si>
  <si>
    <t>CPU-12</t>
  </si>
  <si>
    <t>Correção de vazamentos no ramal na rua sem pavimento com fornecimento do material hidráulico</t>
  </si>
  <si>
    <t>Composição Auxiliar</t>
  </si>
  <si>
    <t>Insumo</t>
  </si>
  <si>
    <t>Arco de serra</t>
  </si>
  <si>
    <t>43,74</t>
  </si>
  <si>
    <t>33,15</t>
  </si>
  <si>
    <t>56,24</t>
  </si>
  <si>
    <t>102333</t>
  </si>
  <si>
    <t>QUANTIDADE DE MODULOS</t>
  </si>
  <si>
    <t>Meio fio de concreto - MFC 03 - areia e brita comerciais - fôrma de madeira</t>
  </si>
  <si>
    <t>AQUISIÇÃO E TRASNPORTE DO MATERIAL BETUMINOSO</t>
  </si>
  <si>
    <t>CPU-13</t>
  </si>
  <si>
    <t>CPU-14</t>
  </si>
  <si>
    <t>area (m2)</t>
  </si>
  <si>
    <t>TRECHO</t>
  </si>
  <si>
    <t>QUANTIDADES</t>
  </si>
  <si>
    <t>MAT. BETUMINOSO</t>
  </si>
  <si>
    <t>Inicio           (km)</t>
  </si>
  <si>
    <t>Fim              (km)</t>
  </si>
  <si>
    <t>Extensão     (m)</t>
  </si>
  <si>
    <t>Largura       (m)</t>
  </si>
  <si>
    <t>Espess.       (m)</t>
  </si>
  <si>
    <t>Área            (m2)</t>
  </si>
  <si>
    <t>Volume              (m3)</t>
  </si>
  <si>
    <t>Densidade (t/m3)</t>
  </si>
  <si>
    <t>Massa            (t)</t>
  </si>
  <si>
    <t>Unid</t>
  </si>
  <si>
    <t>Quant.</t>
  </si>
  <si>
    <t>Tipo</t>
  </si>
  <si>
    <t>Consumo Taxa de Aplicação</t>
  </si>
  <si>
    <t xml:space="preserve">Unid. </t>
  </si>
  <si>
    <t>REGULARIZAÇÃO DE SUBLEITO</t>
  </si>
  <si>
    <t>SUB-BASE DE BRITA CORRIDA</t>
  </si>
  <si>
    <t>BASE DE BRITA GRADUADA</t>
  </si>
  <si>
    <t>IMPRIMAÇÃO</t>
  </si>
  <si>
    <t>CBUQ FAIXA "C"</t>
  </si>
  <si>
    <t>CBUQ FAIXA "B"</t>
  </si>
  <si>
    <t>FRESAGEM CONTINUA</t>
  </si>
  <si>
    <t>AQUISIÇÃO E TRANSPORTE DE CIMENTO ASFALTICO CAP 50/70</t>
  </si>
  <si>
    <t>CIMENTO ASFALTICO 50/70</t>
  </si>
  <si>
    <t>AQUISIÇÃO E TRANSPORTE DE ASFALTO DILUIDO CM-30</t>
  </si>
  <si>
    <t>CPU-15</t>
  </si>
  <si>
    <t>CAPA SELANTE</t>
  </si>
  <si>
    <t>TRATAMENTO SUPERFICIAL DUPLO COM EMULSÃO - BRITA COMERCIAL</t>
  </si>
  <si>
    <t>IMPRIMAÇÃO COM EMULSÃO ASFÁLTICA</t>
  </si>
  <si>
    <t>AQUISIÇÃO E TRANSPORTE DO MATERIAL BATUMINOSO</t>
  </si>
  <si>
    <t>Extensão
(m)</t>
  </si>
  <si>
    <t>Largura 
(m)</t>
  </si>
  <si>
    <t>Consumo 
Taxa aplicação
(l/m2)</t>
  </si>
  <si>
    <t>Quant. (t)</t>
  </si>
  <si>
    <t xml:space="preserve">OBS.: </t>
  </si>
  <si>
    <t>Item referente ao 3º banho de RR-2C, com a taxa de aplicação 0,5 l/m2</t>
  </si>
  <si>
    <t>serviços topográficos para pavimentação, inclusive notas de serviços, acompanhamento e greide</t>
  </si>
  <si>
    <t>CPU-16</t>
  </si>
  <si>
    <t>SERVIÇOS TOPOGRÁFICOS PARA PAVIMENTAÇÃO, INCLUSIVE NOTAS DE SERVIÇOS, ACOMPANHAMENTO E GREIDE</t>
  </si>
  <si>
    <t>Composição</t>
  </si>
  <si>
    <t>chp</t>
  </si>
  <si>
    <t>EMULSÃO ASFÁLTICA RR-2C</t>
  </si>
  <si>
    <t>Codevasf (Sede)</t>
  </si>
  <si>
    <t>TSD</t>
  </si>
  <si>
    <t>585,00</t>
  </si>
  <si>
    <t>65,35</t>
  </si>
  <si>
    <t>225,00</t>
  </si>
  <si>
    <t>159,52</t>
  </si>
  <si>
    <t>84,59</t>
  </si>
  <si>
    <t>4,6000000</t>
  </si>
  <si>
    <t>92,76</t>
  </si>
  <si>
    <t>ANP</t>
  </si>
  <si>
    <t>CM-30</t>
  </si>
  <si>
    <t>RR-2C</t>
  </si>
  <si>
    <t>CAP 50-70</t>
  </si>
  <si>
    <t>Materiais</t>
  </si>
  <si>
    <t>Fornecimento</t>
  </si>
  <si>
    <t>II - CUSTOS ADMINISTIRATIVOS (21,35 %)</t>
  </si>
  <si>
    <t>IX - CUSTOS ADMINISTIRATIVOS (21,35 %)</t>
  </si>
  <si>
    <t>Qtde</t>
  </si>
  <si>
    <t>Engenheiro Civil</t>
  </si>
  <si>
    <t>Aux. Topografia</t>
  </si>
  <si>
    <t xml:space="preserve">Caminhonete </t>
  </si>
  <si>
    <t>Estação Total</t>
  </si>
  <si>
    <t>Cópia/Impressão</t>
  </si>
  <si>
    <t>5554/Orse</t>
  </si>
  <si>
    <t xml:space="preserve">Instalações </t>
  </si>
  <si>
    <t>Rolo Compactador Liso</t>
  </si>
  <si>
    <t>Trator de Esteira</t>
  </si>
  <si>
    <t>Escavadeira Hidráulica</t>
  </si>
  <si>
    <t>Rolo Compactador (Pé de Carneiro)</t>
  </si>
  <si>
    <t>Capa selante - areia comercial</t>
  </si>
  <si>
    <t>Emulsão asfáltica - RR-2C</t>
  </si>
  <si>
    <t>Areia média - Caminhão basculante 6 m³</t>
  </si>
  <si>
    <t>Carga, manobra e descarga de agregados ou solos em caminhão basculante de 6 m³ - carga com carregadeira de 1,72 m³ e descarga livre</t>
  </si>
  <si>
    <t>Tratamento superficial duplo com emulsão - brita comercial</t>
  </si>
  <si>
    <t>Carga, manobra e descarga de agregados ou solos em caminhão basculante de 10 m³ - carga com carregadeira de 3,40 m³ (exclusa) e descarga em distribuidor rebocável</t>
  </si>
  <si>
    <t>PERNAMBUCO</t>
  </si>
  <si>
    <t>Abril/2021</t>
  </si>
  <si>
    <t>Microrrevestimento a frio com emulsão modificada com polímero de 2,0 cm - brita comercial</t>
  </si>
  <si>
    <t>Usina móvel de lama asfáltica ou microrrevestimento com cavalo mecânico com capacidade de 12 m³ - 95,6 kW/240 kW</t>
  </si>
  <si>
    <t>6416037</t>
  </si>
  <si>
    <t>Usinagem de agregados para microrrevestimento a frio com espessura de 2,0 cm - brita comercial</t>
  </si>
  <si>
    <t>Filler calcário - Caminhão carroceria 9 t</t>
  </si>
  <si>
    <t>Usinagem de agregados para microrrevestimento a frio com espessura de 2,0 cm - brita comercial - Caminhão basculante 10 m³</t>
  </si>
  <si>
    <t>RC1C-E</t>
  </si>
  <si>
    <t>Carga, manobra e descarga de materiais diversos em caminhão carroceria de 9 t - carga e descarga manuais</t>
  </si>
  <si>
    <t>Carga, manobra e descarga de agregados ou solos em caminhão basculante de 10 m³ - carga em usina de 60 t/h (PMF) e descarga livre</t>
  </si>
  <si>
    <t>t x km</t>
  </si>
  <si>
    <t>AQUISIÇÃO DE EMULSÃO ASF. MOD. POR POLÍMEROS RC1C-E (MICRORREVESTIMENTO)</t>
  </si>
  <si>
    <t>CPU-17</t>
  </si>
  <si>
    <t>EMULSÃO ASF. MOD. POR POLÍMERO RC1C-E</t>
  </si>
  <si>
    <t>PAVIMENTAÇÃO - TSD</t>
  </si>
  <si>
    <t>MICRORREVESTIMENTO A FRIO</t>
  </si>
  <si>
    <t>CPU-18</t>
  </si>
  <si>
    <t>TRANSPORTE DE MATERIAL ASFÁLTICO EM VIA URBANA PAVIMENTADA</t>
  </si>
  <si>
    <t>TRANSPORTE DE MATERIAL BETUMINOSO EM VIA PAVIMENTADA</t>
  </si>
  <si>
    <t>Adesivo à base de resina poliéster</t>
  </si>
  <si>
    <t>Broca de widia - D = 13 mm e C = 150 mm</t>
  </si>
  <si>
    <t>M3829</t>
  </si>
  <si>
    <t>Tacha refletiva em plástico injetado monodirecional com um pino - tipo I</t>
  </si>
  <si>
    <t>Adesivo à base de resina poliéster - Caminhão carroceria 15 t</t>
  </si>
  <si>
    <t>Tacha refletiva em plástico injetado monodirecional com um pino - tipo I - Caminhão carroceria 15 t</t>
  </si>
  <si>
    <t>Broca de widia - D = 16 mm e C = 150 mm</t>
  </si>
  <si>
    <t>M3867</t>
  </si>
  <si>
    <t>Tachão refletivo em plástico injetado bidirecional</t>
  </si>
  <si>
    <t>Tachão refletivo em plástico injetado bidirecional - Caminhão carroceria 15 t</t>
  </si>
  <si>
    <t>PRÓPRIA</t>
  </si>
  <si>
    <t>SUBTOTAL:</t>
  </si>
  <si>
    <t>Canteiro da Obra e Almoxarifado</t>
  </si>
  <si>
    <t>Mobilização</t>
  </si>
  <si>
    <t>Desmobilização</t>
  </si>
  <si>
    <t>AQUISIÇÃO E TRANSPORTE DO MATERIAL BETUMINOSO</t>
  </si>
  <si>
    <t xml:space="preserve">MICRORREVESTIMENTO A FRIO COM EMULSÃO MODIFICADA COM POLÍMERO DE 2,0 CM </t>
  </si>
  <si>
    <t>Aquisição de asfalto diluido CM-30</t>
  </si>
  <si>
    <t>Aquisição de emulsão asfáltica RR-2C</t>
  </si>
  <si>
    <t>Aquisição de emulsão asf. mod. por polímeros RC1C-E</t>
  </si>
  <si>
    <t>Consumo 
Taxa aplicação
(t/m2)</t>
  </si>
  <si>
    <t>Dist
(km)</t>
  </si>
  <si>
    <t>Qtd
(t)</t>
  </si>
  <si>
    <t>BDI % Serviços:</t>
  </si>
  <si>
    <t>BDI % fornecimento:</t>
  </si>
  <si>
    <t>Encargos Sociais (%):</t>
  </si>
  <si>
    <t>ENSAIOS DE REGULARIZACAO DO SUBLEITO</t>
  </si>
  <si>
    <t>74021/3</t>
  </si>
  <si>
    <t>74022/6</t>
  </si>
  <si>
    <t>ENSAIO DE GRANULOMETRIA POR PENEIRAMENTO - SOLOS</t>
  </si>
  <si>
    <t>74022/8</t>
  </si>
  <si>
    <t>ENSAIO DE LIMITE DE LIQUIDEZ - SOLOS</t>
  </si>
  <si>
    <t>74022/9</t>
  </si>
  <si>
    <t>ENSAIO DE LIMITE DE PLASTICIDADE - SOLOS</t>
  </si>
  <si>
    <t>74022/10</t>
  </si>
  <si>
    <t>ENSAIO DE COMPACTACAO - AMOSTRAS NAO TRABALHADAS - ENERGIA NORMAL - SOLOS</t>
  </si>
  <si>
    <t>74022/15</t>
  </si>
  <si>
    <t>ENSAIO DE MASSA ESPECIFICA - IN SITU - METODO BALAO DE BORRACHA - SOLOS</t>
  </si>
  <si>
    <t>74022/19</t>
  </si>
  <si>
    <t>ENSAIO DE INDICE DE SUPORTE CALIFORNIA - AMOSTRAS NAO TRABALHADAS - ENERGIA NORMAL - SOLOS</t>
  </si>
  <si>
    <t>74022/23</t>
  </si>
  <si>
    <t>ENSAIO DE TEOR DE UMIDADE - PROCESSO SPEEDY - SOLOS E AGREGADOS MIUDOS</t>
  </si>
  <si>
    <t>74021/6</t>
  </si>
  <si>
    <t>74022/42</t>
  </si>
  <si>
    <t>ENSAIO DE EQUIVALENTE EM AREIA - SOLOS</t>
  </si>
  <si>
    <t>CPU - AUX</t>
  </si>
  <si>
    <t>FONTE</t>
  </si>
  <si>
    <t>74022/1</t>
  </si>
  <si>
    <t>ENSAIO DE PENETRACAO - MATERIAL BETUMINOSO</t>
  </si>
  <si>
    <t>3,4000000</t>
  </si>
  <si>
    <t>74022/2</t>
  </si>
  <si>
    <t>ENSAIO DE VISCOSIDADE SAYBOLT - FUROL - MATERIAL BETUMINOSO</t>
  </si>
  <si>
    <t>BDI % (Serviços):</t>
  </si>
  <si>
    <t>BDI % (Fornecimento):</t>
  </si>
  <si>
    <t>COMPOSIÇÕES DE CUSTO UNITARIO - ENSAIOS</t>
  </si>
  <si>
    <t>74022/25</t>
  </si>
  <si>
    <t>ENSAIO DE PONTO DE FULGOR - MATERIAL BETUMINOSO</t>
  </si>
  <si>
    <t>74022/28</t>
  </si>
  <si>
    <t>ENSAIO DE SUSCEPTIBILIDADE TERMICA - INDICE PFEIFFER - MATERIAL ASFALTICO</t>
  </si>
  <si>
    <t>74022/52</t>
  </si>
  <si>
    <t>ENSAIO DE GRANULOMETRIA DO AGREGADO</t>
  </si>
  <si>
    <t>SUBLEITO</t>
  </si>
  <si>
    <t>BASE E SUB BASE</t>
  </si>
  <si>
    <t>Mat. Bet</t>
  </si>
  <si>
    <t>74022/26</t>
  </si>
  <si>
    <t>ENSAIO DE DESTILACAO - ASFALTO DILUIDO</t>
  </si>
  <si>
    <t>74022/27</t>
  </si>
  <si>
    <t>ENSAIO DE CONTROLE DE TAXA DE APLICACAO DE LIGANTE BETUMINOSO</t>
  </si>
  <si>
    <t>74022/17</t>
  </si>
  <si>
    <t>ENSAIO DE ABRASAO LOS ANGELES - AGREGADOS</t>
  </si>
  <si>
    <t>TOTAL SERVIÇOS GEOTÉCNICOS / MÓDULO</t>
  </si>
  <si>
    <t>ENSAIOS DE BASE / SUB BASE ESTABILIZADA GRANULOMETRICAMENTE</t>
  </si>
  <si>
    <t>CPU-19</t>
  </si>
  <si>
    <t>FORNECIMENTO DE VEÍCULOO 4 X 4, DIESEL - PARA APOIO A FISCALIZAÇÃO</t>
  </si>
  <si>
    <t>FORNECIMENTO DE VEÍCULOO 4 X 4, DIESEL - PARA APOIO A FISCALIZAÇÃO DA CODEVASF</t>
  </si>
  <si>
    <t>nº Modulos</t>
  </si>
  <si>
    <t>Veículo da fiscalização</t>
  </si>
  <si>
    <t>Base estabilizada granulometricamente com mistura solo brita (70% - 30%) na pista com material de jazida e brita comercial</t>
  </si>
  <si>
    <t>Grade de 24 discos rebocável de D = 60 cm (24")</t>
  </si>
  <si>
    <t>Rolo compactador pé de carneiro vibratório autopropelido por pneus de 11,6 t - 82 kW</t>
  </si>
  <si>
    <t>Trator agrícola sobre pneus - 77 kW</t>
  </si>
  <si>
    <t>4016096</t>
  </si>
  <si>
    <t>EXECUÇÃO DE SERVIÇOS DE PAVIMENTAÇÃO COM TRATAMENTO SUPERFICIAL DUPLO, EM VIAS URBANAS E RURAIS DE MUNÍCIPIOS DIVERSOS INSERIDOS NA ÁREA DE ATUAÇÃO DA 3ª SR/CODEVASF, NO ESTADO PERNAMBUCO - Mesorregião Metropolitana</t>
  </si>
  <si>
    <t xml:space="preserve">DETALHAMENTO DO BDI </t>
  </si>
  <si>
    <t xml:space="preserve"> TSD Mesorregião Metropolitana</t>
  </si>
  <si>
    <t>AQUISIÇÃO E TRANSPORTE DE EMULSÃO ASFÁLTICA RR-2C</t>
  </si>
  <si>
    <t>100,3579</t>
  </si>
  <si>
    <t>81,0687</t>
  </si>
  <si>
    <t>72,9154</t>
  </si>
  <si>
    <t>0,4015</t>
  </si>
  <si>
    <t>3,8408</t>
  </si>
  <si>
    <t>79,4599</t>
  </si>
  <si>
    <t>69,2104</t>
  </si>
  <si>
    <t>39,6576</t>
  </si>
  <si>
    <t>7,5225</t>
  </si>
  <si>
    <t>11,9817</t>
  </si>
  <si>
    <t>20,2851</t>
  </si>
  <si>
    <t>37,6345</t>
  </si>
  <si>
    <t>27,4910</t>
  </si>
  <si>
    <t>17,8183</t>
  </si>
  <si>
    <t>41,7688</t>
  </si>
  <si>
    <t>6,6043</t>
  </si>
  <si>
    <t>300,3871</t>
  </si>
  <si>
    <t>55,6941</t>
  </si>
  <si>
    <t>13,8872</t>
  </si>
  <si>
    <t>16,2776</t>
  </si>
  <si>
    <t>5,1838</t>
  </si>
  <si>
    <t>100,5464</t>
  </si>
  <si>
    <t>0,5244</t>
  </si>
  <si>
    <t>13,3371</t>
  </si>
  <si>
    <t>38,6049</t>
  </si>
  <si>
    <t>10,2730</t>
  </si>
  <si>
    <t>11,2612</t>
  </si>
  <si>
    <t>3,8697</t>
  </si>
  <si>
    <t>93,4996</t>
  </si>
  <si>
    <t>0,1334</t>
  </si>
  <si>
    <t>ENSAIOS - PAVIMENTAÇÃO ASFÁLTICA: TRATAMENTO SUPERFICIAL DUPLO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</si>
</sst>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  <numFmt numFmtId="166" formatCode="#,##0.000"/>
    <numFmt numFmtId="167" formatCode="#,##0.0000"/>
    <numFmt numFmtId="168" formatCode="_(&quot;R$ &quot;* #,##0.00_);_(&quot;R$ &quot;* \(#,##0.00\);_(&quot;R$ &quot;* &quot;-&quot;??_);_(@_)"/>
    <numFmt numFmtId="169" formatCode="#,"/>
    <numFmt numFmtId="170" formatCode="#,##0.00\ ;&quot; (&quot;#,##0.00\);&quot; -&quot;#\ ;@\ "/>
    <numFmt numFmtId="171" formatCode="_(* #,##0.00_);_(* \(#,##0.00\);_(* &quot;-&quot;??_);_(@_)"/>
    <numFmt numFmtId="172" formatCode="#,##0.0000000"/>
    <numFmt numFmtId="173" formatCode="0.0000000"/>
    <numFmt numFmtId="174" formatCode="0.0000"/>
    <numFmt numFmtId="175" formatCode="0.00000"/>
    <numFmt numFmtId="176" formatCode="#,##0.00000"/>
  </numFmts>
  <fonts count="9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alibri"/>
      <family val="1"/>
      <scheme val="minor"/>
    </font>
    <font>
      <sz val="12"/>
      <color indexed="8"/>
      <name val="Calibri"/>
      <family val="1"/>
      <scheme val="minor"/>
    </font>
    <font>
      <sz val="8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Calibri Light"/>
      <family val="2"/>
      <scheme val="major"/>
    </font>
    <font>
      <sz val="10"/>
      <name val="Courier New"/>
      <family val="3"/>
    </font>
    <font>
      <i/>
      <sz val="14"/>
      <color rgb="FF002060"/>
      <name val="Arial Black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1"/>
      <name val="Arial"/>
      <family val="1"/>
    </font>
    <font>
      <sz val="10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Courier New"/>
      <family val="3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1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rgb="FFCCCCCC"/>
      </right>
      <top style="medium">
        <color theme="1"/>
      </top>
      <bottom style="thin">
        <color rgb="FFCCCCCC"/>
      </bottom>
      <diagonal/>
    </border>
    <border>
      <left style="thin">
        <color rgb="FFCCCCCC"/>
      </left>
      <right/>
      <top style="medium">
        <color theme="1"/>
      </top>
      <bottom style="thin">
        <color rgb="FFCCCCCC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5500"/>
      </bottom>
      <diagonal/>
    </border>
    <border>
      <left style="medium">
        <color theme="1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ck">
        <color rgb="FFFF5500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ck">
        <color rgb="FFFF5500"/>
      </top>
      <bottom style="thin">
        <color indexed="64"/>
      </bottom>
      <diagonal/>
    </border>
    <border>
      <left style="medium">
        <color theme="1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ck">
        <color rgb="FFFF5500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5"/>
      </bottom>
      <diagonal/>
    </border>
    <border>
      <left style="medium">
        <color theme="1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rgb="FFCCCCCC"/>
      </bottom>
      <diagonal/>
    </border>
    <border>
      <left style="medium">
        <color theme="1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theme="1"/>
      </left>
      <right/>
      <top/>
      <bottom style="thin">
        <color indexed="64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207">
    <xf numFmtId="0" fontId="0" fillId="0" borderId="0"/>
    <xf numFmtId="0" fontId="19" fillId="0" borderId="0"/>
    <xf numFmtId="0" fontId="21" fillId="0" borderId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16" fillId="12" borderId="0" applyNumberFormat="0" applyBorder="0" applyAlignment="0" applyProtection="0"/>
    <xf numFmtId="0" fontId="23" fillId="44" borderId="0" applyNumberFormat="0" applyBorder="0" applyAlignment="0" applyProtection="0"/>
    <xf numFmtId="0" fontId="16" fillId="16" borderId="0" applyNumberFormat="0" applyBorder="0" applyAlignment="0" applyProtection="0"/>
    <xf numFmtId="0" fontId="23" fillId="41" borderId="0" applyNumberFormat="0" applyBorder="0" applyAlignment="0" applyProtection="0"/>
    <xf numFmtId="0" fontId="16" fillId="20" borderId="0" applyNumberFormat="0" applyBorder="0" applyAlignment="0" applyProtection="0"/>
    <xf numFmtId="0" fontId="23" fillId="42" borderId="0" applyNumberFormat="0" applyBorder="0" applyAlignment="0" applyProtection="0"/>
    <xf numFmtId="0" fontId="16" fillId="24" borderId="0" applyNumberFormat="0" applyBorder="0" applyAlignment="0" applyProtection="0"/>
    <xf numFmtId="0" fontId="23" fillId="45" borderId="0" applyNumberFormat="0" applyBorder="0" applyAlignment="0" applyProtection="0"/>
    <xf numFmtId="0" fontId="16" fillId="28" borderId="0" applyNumberFormat="0" applyBorder="0" applyAlignment="0" applyProtection="0"/>
    <xf numFmtId="0" fontId="23" fillId="46" borderId="0" applyNumberFormat="0" applyBorder="0" applyAlignment="0" applyProtection="0"/>
    <xf numFmtId="0" fontId="16" fillId="32" borderId="0" applyNumberFormat="0" applyBorder="0" applyAlignment="0" applyProtection="0"/>
    <xf numFmtId="0" fontId="23" fillId="47" borderId="0" applyNumberFormat="0" applyBorder="0" applyAlignment="0" applyProtection="0"/>
    <xf numFmtId="0" fontId="5" fillId="2" borderId="0" applyNumberFormat="0" applyBorder="0" applyAlignment="0" applyProtection="0"/>
    <xf numFmtId="0" fontId="24" fillId="36" borderId="0" applyNumberFormat="0" applyBorder="0" applyAlignment="0" applyProtection="0"/>
    <xf numFmtId="0" fontId="10" fillId="6" borderId="4" applyNumberFormat="0" applyAlignment="0" applyProtection="0"/>
    <xf numFmtId="0" fontId="25" fillId="48" borderId="23" applyNumberFormat="0" applyAlignment="0" applyProtection="0"/>
    <xf numFmtId="0" fontId="12" fillId="7" borderId="7" applyNumberFormat="0" applyAlignment="0" applyProtection="0"/>
    <xf numFmtId="0" fontId="26" fillId="49" borderId="24" applyNumberFormat="0" applyAlignment="0" applyProtection="0"/>
    <xf numFmtId="0" fontId="11" fillId="0" borderId="6" applyNumberFormat="0" applyFill="0" applyAlignment="0" applyProtection="0"/>
    <xf numFmtId="0" fontId="27" fillId="0" borderId="25" applyNumberFormat="0" applyFill="0" applyAlignment="0" applyProtection="0"/>
    <xf numFmtId="0" fontId="16" fillId="9" borderId="0" applyNumberFormat="0" applyBorder="0" applyAlignment="0" applyProtection="0"/>
    <xf numFmtId="0" fontId="23" fillId="50" borderId="0" applyNumberFormat="0" applyBorder="0" applyAlignment="0" applyProtection="0"/>
    <xf numFmtId="0" fontId="16" fillId="13" borderId="0" applyNumberFormat="0" applyBorder="0" applyAlignment="0" applyProtection="0"/>
    <xf numFmtId="0" fontId="23" fillId="51" borderId="0" applyNumberFormat="0" applyBorder="0" applyAlignment="0" applyProtection="0"/>
    <xf numFmtId="0" fontId="16" fillId="17" borderId="0" applyNumberFormat="0" applyBorder="0" applyAlignment="0" applyProtection="0"/>
    <xf numFmtId="0" fontId="23" fillId="52" borderId="0" applyNumberFormat="0" applyBorder="0" applyAlignment="0" applyProtection="0"/>
    <xf numFmtId="0" fontId="16" fillId="21" borderId="0" applyNumberFormat="0" applyBorder="0" applyAlignment="0" applyProtection="0"/>
    <xf numFmtId="0" fontId="23" fillId="45" borderId="0" applyNumberFormat="0" applyBorder="0" applyAlignment="0" applyProtection="0"/>
    <xf numFmtId="0" fontId="16" fillId="25" borderId="0" applyNumberFormat="0" applyBorder="0" applyAlignment="0" applyProtection="0"/>
    <xf numFmtId="0" fontId="23" fillId="46" borderId="0" applyNumberFormat="0" applyBorder="0" applyAlignment="0" applyProtection="0"/>
    <xf numFmtId="0" fontId="16" fillId="29" borderId="0" applyNumberFormat="0" applyBorder="0" applyAlignment="0" applyProtection="0"/>
    <xf numFmtId="0" fontId="23" fillId="53" borderId="0" applyNumberFormat="0" applyBorder="0" applyAlignment="0" applyProtection="0"/>
    <xf numFmtId="0" fontId="8" fillId="5" borderId="4" applyNumberFormat="0" applyAlignment="0" applyProtection="0"/>
    <xf numFmtId="0" fontId="28" fillId="39" borderId="23" applyNumberFormat="0" applyAlignment="0" applyProtection="0"/>
    <xf numFmtId="0" fontId="6" fillId="3" borderId="0" applyNumberFormat="0" applyBorder="0" applyAlignment="0" applyProtection="0"/>
    <xf numFmtId="0" fontId="29" fillId="35" borderId="0" applyNumberFormat="0" applyBorder="0" applyAlignment="0" applyProtection="0"/>
    <xf numFmtId="0" fontId="39" fillId="0" borderId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7" fillId="4" borderId="0" applyNumberFormat="0" applyBorder="0" applyAlignment="0" applyProtection="0"/>
    <xf numFmtId="0" fontId="30" fillId="5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39" fontId="3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5" borderId="26" applyNumberFormat="0" applyFont="0" applyAlignment="0" applyProtection="0"/>
    <xf numFmtId="0" fontId="22" fillId="8" borderId="8" applyNumberFormat="0" applyFont="0" applyAlignment="0" applyProtection="0"/>
    <xf numFmtId="0" fontId="19" fillId="55" borderId="26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9" fillId="6" borderId="5" applyNumberFormat="0" applyAlignment="0" applyProtection="0"/>
    <xf numFmtId="0" fontId="31" fillId="48" borderId="27" applyNumberFormat="0" applyAlignment="0" applyProtection="0"/>
    <xf numFmtId="169" fontId="40" fillId="0" borderId="0"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5" fillId="0" borderId="28" applyNumberFormat="0" applyFill="0" applyAlignment="0" applyProtection="0"/>
    <xf numFmtId="0" fontId="3" fillId="0" borderId="2" applyNumberFormat="0" applyFill="0" applyAlignment="0" applyProtection="0"/>
    <xf numFmtId="0" fontId="36" fillId="0" borderId="29" applyNumberFormat="0" applyFill="0" applyAlignment="0" applyProtection="0"/>
    <xf numFmtId="0" fontId="4" fillId="0" borderId="3" applyNumberFormat="0" applyFill="0" applyAlignment="0" applyProtection="0"/>
    <xf numFmtId="0" fontId="37" fillId="0" borderId="30" applyNumberFormat="0" applyFill="0" applyAlignment="0" applyProtection="0"/>
    <xf numFmtId="0" fontId="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38" fillId="0" borderId="31" applyNumberFormat="0" applyFill="0" applyAlignment="0" applyProtection="0"/>
    <xf numFmtId="170" fontId="41" fillId="0" borderId="0" applyFill="0" applyBorder="0" applyAlignment="0" applyProtection="0"/>
    <xf numFmtId="43" fontId="22" fillId="0" borderId="0" applyFont="0" applyFill="0" applyBorder="0" applyAlignment="0" applyProtection="0"/>
    <xf numFmtId="170" fontId="41" fillId="0" borderId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2" fillId="0" borderId="0"/>
    <xf numFmtId="171" fontId="19" fillId="0" borderId="0" applyFont="0" applyFill="0" applyBorder="0" applyAlignment="0" applyProtection="0"/>
    <xf numFmtId="0" fontId="51" fillId="0" borderId="0"/>
    <xf numFmtId="9" fontId="1" fillId="0" borderId="0" applyFont="0" applyFill="0" applyBorder="0" applyAlignment="0" applyProtection="0"/>
    <xf numFmtId="0" fontId="19" fillId="0" borderId="0"/>
    <xf numFmtId="0" fontId="70" fillId="0" borderId="0"/>
    <xf numFmtId="43" fontId="1" fillId="0" borderId="0" applyFont="0" applyFill="0" applyBorder="0" applyAlignment="0" applyProtection="0"/>
    <xf numFmtId="0" fontId="71" fillId="0" borderId="0"/>
    <xf numFmtId="43" fontId="71" fillId="0" borderId="0" applyFont="0" applyFill="0" applyBorder="0" applyAlignment="0" applyProtection="0"/>
    <xf numFmtId="0" fontId="19" fillId="0" borderId="0"/>
    <xf numFmtId="0" fontId="19" fillId="0" borderId="0"/>
    <xf numFmtId="0" fontId="28" fillId="39" borderId="119" applyNumberFormat="0" applyAlignment="0" applyProtection="0"/>
    <xf numFmtId="0" fontId="19" fillId="0" borderId="0"/>
    <xf numFmtId="0" fontId="38" fillId="0" borderId="126" applyNumberFormat="0" applyFill="0" applyAlignment="0" applyProtection="0"/>
    <xf numFmtId="0" fontId="31" fillId="48" borderId="121" applyNumberFormat="0" applyAlignment="0" applyProtection="0"/>
    <xf numFmtId="0" fontId="19" fillId="55" borderId="120" applyNumberFormat="0" applyFont="0" applyAlignment="0" applyProtection="0"/>
    <xf numFmtId="0" fontId="19" fillId="55" borderId="120" applyNumberFormat="0" applyFont="0" applyAlignment="0" applyProtection="0"/>
    <xf numFmtId="0" fontId="31" fillId="48" borderId="125" applyNumberFormat="0" applyAlignment="0" applyProtection="0"/>
    <xf numFmtId="0" fontId="25" fillId="48" borderId="127" applyNumberFormat="0" applyAlignment="0" applyProtection="0"/>
    <xf numFmtId="0" fontId="19" fillId="55" borderId="124" applyNumberFormat="0" applyFont="0" applyAlignment="0" applyProtection="0"/>
    <xf numFmtId="0" fontId="19" fillId="55" borderId="124" applyNumberFormat="0" applyFont="0" applyAlignment="0" applyProtection="0"/>
    <xf numFmtId="0" fontId="25" fillId="48" borderId="115" applyNumberFormat="0" applyAlignment="0" applyProtection="0"/>
    <xf numFmtId="0" fontId="28" fillId="39" borderId="127" applyNumberFormat="0" applyAlignment="0" applyProtection="0"/>
    <xf numFmtId="0" fontId="28" fillId="39" borderId="115" applyNumberFormat="0" applyAlignment="0" applyProtection="0"/>
    <xf numFmtId="44" fontId="22" fillId="0" borderId="0" applyFont="0" applyFill="0" applyBorder="0" applyAlignment="0" applyProtection="0"/>
    <xf numFmtId="0" fontId="28" fillId="39" borderId="123" applyNumberFormat="0" applyAlignment="0" applyProtection="0"/>
    <xf numFmtId="0" fontId="25" fillId="48" borderId="123" applyNumberFormat="0" applyAlignment="0" applyProtection="0"/>
    <xf numFmtId="0" fontId="25" fillId="48" borderId="119" applyNumberFormat="0" applyAlignment="0" applyProtection="0"/>
    <xf numFmtId="0" fontId="19" fillId="55" borderId="116" applyNumberFormat="0" applyFont="0" applyAlignment="0" applyProtection="0"/>
    <xf numFmtId="0" fontId="19" fillId="55" borderId="116" applyNumberFormat="0" applyFont="0" applyAlignment="0" applyProtection="0"/>
    <xf numFmtId="0" fontId="31" fillId="48" borderId="117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1" fillId="48" borderId="129" applyNumberFormat="0" applyAlignment="0" applyProtection="0"/>
    <xf numFmtId="0" fontId="19" fillId="55" borderId="128" applyNumberFormat="0" applyFont="0" applyAlignment="0" applyProtection="0"/>
    <xf numFmtId="0" fontId="38" fillId="0" borderId="118" applyNumberFormat="0" applyFill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8" fillId="0" borderId="130" applyNumberFormat="0" applyFill="0" applyAlignment="0" applyProtection="0"/>
    <xf numFmtId="43" fontId="19" fillId="0" borderId="0" applyFont="0" applyFill="0" applyBorder="0" applyAlignment="0" applyProtection="0"/>
    <xf numFmtId="43" fontId="7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122" applyNumberFormat="0" applyFill="0" applyAlignment="0" applyProtection="0"/>
    <xf numFmtId="0" fontId="19" fillId="55" borderId="128" applyNumberFormat="0" applyFont="0" applyAlignment="0" applyProtection="0"/>
    <xf numFmtId="0" fontId="70" fillId="0" borderId="0"/>
  </cellStyleXfs>
  <cellXfs count="1055">
    <xf numFmtId="0" fontId="0" fillId="0" borderId="0" xfId="0"/>
    <xf numFmtId="0" fontId="19" fillId="0" borderId="0" xfId="75"/>
    <xf numFmtId="10" fontId="18" fillId="0" borderId="10" xfId="75" applyNumberFormat="1" applyFont="1" applyBorder="1" applyAlignment="1">
      <alignment horizontal="right" vertical="center" wrapText="1"/>
    </xf>
    <xf numFmtId="0" fontId="18" fillId="0" borderId="11" xfId="75" applyFont="1" applyBorder="1" applyAlignment="1">
      <alignment horizontal="right" vertical="center" wrapText="1"/>
    </xf>
    <xf numFmtId="10" fontId="18" fillId="0" borderId="18" xfId="106" applyNumberFormat="1" applyFont="1" applyBorder="1" applyAlignment="1">
      <alignment horizontal="center" vertical="center" wrapText="1"/>
    </xf>
    <xf numFmtId="10" fontId="18" fillId="0" borderId="21" xfId="106" applyNumberFormat="1" applyFont="1" applyBorder="1" applyAlignment="1">
      <alignment horizontal="center" vertical="center" wrapText="1"/>
    </xf>
    <xf numFmtId="165" fontId="18" fillId="0" borderId="18" xfId="75" applyNumberFormat="1" applyFont="1" applyBorder="1" applyAlignment="1">
      <alignment horizontal="center" vertical="center" wrapText="1"/>
    </xf>
    <xf numFmtId="0" fontId="43" fillId="58" borderId="34" xfId="148" applyFont="1" applyFill="1" applyBorder="1" applyAlignment="1">
      <alignment horizontal="center" vertical="center" wrapText="1"/>
    </xf>
    <xf numFmtId="0" fontId="18" fillId="0" borderId="34" xfId="75" applyFont="1" applyBorder="1" applyAlignment="1">
      <alignment horizontal="center" vertical="center"/>
    </xf>
    <xf numFmtId="0" fontId="43" fillId="58" borderId="34" xfId="148" applyFont="1" applyFill="1" applyBorder="1" applyAlignment="1">
      <alignment horizontal="justify" vertical="center" wrapText="1"/>
    </xf>
    <xf numFmtId="172" fontId="43" fillId="58" borderId="34" xfId="148" applyNumberFormat="1" applyFont="1" applyFill="1" applyBorder="1" applyAlignment="1">
      <alignment horizontal="center" vertical="center" wrapText="1"/>
    </xf>
    <xf numFmtId="0" fontId="43" fillId="58" borderId="35" xfId="148" applyFont="1" applyFill="1" applyBorder="1" applyAlignment="1">
      <alignment horizontal="center" vertical="center" wrapText="1"/>
    </xf>
    <xf numFmtId="0" fontId="18" fillId="0" borderId="35" xfId="75" applyFont="1" applyFill="1" applyBorder="1" applyAlignment="1">
      <alignment horizontal="center" vertical="center"/>
    </xf>
    <xf numFmtId="0" fontId="43" fillId="58" borderId="35" xfId="148" applyFont="1" applyFill="1" applyBorder="1" applyAlignment="1">
      <alignment horizontal="justify" vertical="center" wrapText="1"/>
    </xf>
    <xf numFmtId="172" fontId="43" fillId="58" borderId="35" xfId="148" applyNumberFormat="1" applyFont="1" applyFill="1" applyBorder="1" applyAlignment="1">
      <alignment horizontal="center" vertical="center" wrapText="1"/>
    </xf>
    <xf numFmtId="0" fontId="18" fillId="0" borderId="37" xfId="75" applyFont="1" applyFill="1" applyBorder="1" applyAlignment="1">
      <alignment horizontal="center" vertical="center"/>
    </xf>
    <xf numFmtId="0" fontId="43" fillId="58" borderId="37" xfId="148" applyFont="1" applyFill="1" applyBorder="1" applyAlignment="1">
      <alignment horizontal="justify" vertical="center" wrapText="1"/>
    </xf>
    <xf numFmtId="0" fontId="18" fillId="0" borderId="38" xfId="75" applyFont="1" applyFill="1" applyBorder="1" applyAlignment="1">
      <alignment horizontal="center" vertical="center"/>
    </xf>
    <xf numFmtId="0" fontId="43" fillId="58" borderId="38" xfId="148" applyFont="1" applyFill="1" applyBorder="1" applyAlignment="1">
      <alignment horizontal="justify" vertical="center" wrapText="1"/>
    </xf>
    <xf numFmtId="0" fontId="18" fillId="0" borderId="35" xfId="75" applyNumberFormat="1" applyFont="1" applyBorder="1" applyAlignment="1">
      <alignment horizontal="center" vertical="center"/>
    </xf>
    <xf numFmtId="0" fontId="18" fillId="0" borderId="35" xfId="75" applyNumberFormat="1" applyFont="1" applyFill="1" applyBorder="1" applyAlignment="1">
      <alignment horizontal="center" vertical="center"/>
    </xf>
    <xf numFmtId="0" fontId="43" fillId="58" borderId="36" xfId="148" applyFont="1" applyFill="1" applyBorder="1" applyAlignment="1">
      <alignment horizontal="center" vertical="center" wrapText="1"/>
    </xf>
    <xf numFmtId="0" fontId="43" fillId="58" borderId="36" xfId="148" applyNumberFormat="1" applyFont="1" applyFill="1" applyBorder="1" applyAlignment="1">
      <alignment horizontal="center" vertical="center" wrapText="1"/>
    </xf>
    <xf numFmtId="0" fontId="43" fillId="58" borderId="36" xfId="148" applyFont="1" applyFill="1" applyBorder="1" applyAlignment="1">
      <alignment horizontal="justify" vertical="center" wrapText="1"/>
    </xf>
    <xf numFmtId="172" fontId="43" fillId="58" borderId="36" xfId="148" applyNumberFormat="1" applyFont="1" applyFill="1" applyBorder="1" applyAlignment="1">
      <alignment horizontal="center" vertical="center" wrapText="1"/>
    </xf>
    <xf numFmtId="0" fontId="18" fillId="0" borderId="39" xfId="75" applyFont="1" applyBorder="1" applyAlignment="1">
      <alignment horizontal="center" vertical="center"/>
    </xf>
    <xf numFmtId="0" fontId="18" fillId="0" borderId="40" xfId="75" applyFont="1" applyBorder="1" applyAlignment="1">
      <alignment horizontal="center" vertical="center"/>
    </xf>
    <xf numFmtId="0" fontId="18" fillId="0" borderId="42" xfId="75" applyFont="1" applyBorder="1" applyAlignment="1">
      <alignment horizontal="center" vertical="center"/>
    </xf>
    <xf numFmtId="0" fontId="18" fillId="0" borderId="43" xfId="75" applyFont="1" applyBorder="1" applyAlignment="1">
      <alignment horizontal="center" vertical="center"/>
    </xf>
    <xf numFmtId="10" fontId="20" fillId="0" borderId="43" xfId="76" applyNumberFormat="1" applyFont="1" applyBorder="1" applyAlignment="1">
      <alignment vertical="center"/>
    </xf>
    <xf numFmtId="0" fontId="20" fillId="0" borderId="43" xfId="76" applyFont="1" applyBorder="1" applyAlignment="1">
      <alignment horizontal="right" vertical="center"/>
    </xf>
    <xf numFmtId="10" fontId="20" fillId="0" borderId="44" xfId="76" applyNumberFormat="1" applyFont="1" applyBorder="1" applyAlignment="1">
      <alignment horizontal="right" vertical="center"/>
    </xf>
    <xf numFmtId="165" fontId="20" fillId="0" borderId="38" xfId="76" applyNumberFormat="1" applyFont="1" applyFill="1" applyBorder="1" applyAlignment="1">
      <alignment horizontal="center" vertical="center"/>
    </xf>
    <xf numFmtId="0" fontId="18" fillId="0" borderId="45" xfId="75" applyFont="1" applyBorder="1" applyAlignment="1">
      <alignment horizontal="center" vertical="center"/>
    </xf>
    <xf numFmtId="0" fontId="18" fillId="0" borderId="46" xfId="75" applyFont="1" applyBorder="1" applyAlignment="1">
      <alignment horizontal="center" vertical="center"/>
    </xf>
    <xf numFmtId="0" fontId="20" fillId="0" borderId="46" xfId="76" applyFont="1" applyBorder="1" applyAlignment="1">
      <alignment horizontal="right" vertical="center"/>
    </xf>
    <xf numFmtId="10" fontId="20" fillId="0" borderId="47" xfId="76" applyNumberFormat="1" applyFont="1" applyBorder="1" applyAlignment="1">
      <alignment horizontal="right" vertical="center"/>
    </xf>
    <xf numFmtId="165" fontId="20" fillId="0" borderId="33" xfId="76" applyNumberFormat="1" applyFont="1" applyFill="1" applyBorder="1" applyAlignment="1">
      <alignment horizontal="center" vertical="center"/>
    </xf>
    <xf numFmtId="0" fontId="18" fillId="59" borderId="10" xfId="75" applyFont="1" applyFill="1" applyBorder="1" applyAlignment="1">
      <alignment horizontal="center" vertical="center"/>
    </xf>
    <xf numFmtId="0" fontId="18" fillId="59" borderId="11" xfId="75" applyFont="1" applyFill="1" applyBorder="1" applyAlignment="1">
      <alignment horizontal="center" vertical="center"/>
    </xf>
    <xf numFmtId="0" fontId="46" fillId="57" borderId="11" xfId="148" applyFont="1" applyFill="1" applyBorder="1" applyAlignment="1">
      <alignment horizontal="center" vertical="center" wrapText="1"/>
    </xf>
    <xf numFmtId="165" fontId="20" fillId="59" borderId="13" xfId="76" applyNumberFormat="1" applyFont="1" applyFill="1" applyBorder="1" applyAlignment="1">
      <alignment horizontal="center" vertical="center"/>
    </xf>
    <xf numFmtId="0" fontId="17" fillId="0" borderId="0" xfId="75" quotePrefix="1" applyFont="1" applyBorder="1" applyAlignment="1">
      <alignment horizontal="center" vertical="center" wrapText="1"/>
    </xf>
    <xf numFmtId="0" fontId="17" fillId="0" borderId="16" xfId="75" quotePrefix="1" applyFont="1" applyBorder="1" applyAlignment="1">
      <alignment horizontal="center" vertical="center" wrapText="1"/>
    </xf>
    <xf numFmtId="0" fontId="18" fillId="0" borderId="48" xfId="75" applyFont="1" applyBorder="1" applyAlignment="1">
      <alignment horizontal="center" vertical="center"/>
    </xf>
    <xf numFmtId="0" fontId="18" fillId="0" borderId="49" xfId="75" applyFont="1" applyBorder="1" applyAlignment="1">
      <alignment horizontal="center" vertical="center"/>
    </xf>
    <xf numFmtId="0" fontId="47" fillId="0" borderId="0" xfId="75" applyFont="1" applyBorder="1"/>
    <xf numFmtId="0" fontId="47" fillId="0" borderId="0" xfId="75" applyFont="1"/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59" borderId="10" xfId="0" applyFont="1" applyFill="1" applyBorder="1" applyAlignment="1">
      <alignment horizontal="center" vertical="center"/>
    </xf>
    <xf numFmtId="0" fontId="18" fillId="59" borderId="11" xfId="0" applyFont="1" applyFill="1" applyBorder="1" applyAlignment="1">
      <alignment horizontal="center" vertical="center"/>
    </xf>
    <xf numFmtId="0" fontId="17" fillId="0" borderId="32" xfId="75" quotePrefix="1" applyFont="1" applyBorder="1" applyAlignment="1">
      <alignment horizontal="center" vertical="center" wrapText="1"/>
    </xf>
    <xf numFmtId="0" fontId="47" fillId="0" borderId="17" xfId="75" applyFont="1" applyBorder="1"/>
    <xf numFmtId="0" fontId="47" fillId="0" borderId="32" xfId="75" applyFont="1" applyBorder="1"/>
    <xf numFmtId="0" fontId="47" fillId="0" borderId="19" xfId="75" applyFont="1" applyBorder="1"/>
    <xf numFmtId="0" fontId="47" fillId="0" borderId="22" xfId="75" applyFont="1" applyBorder="1"/>
    <xf numFmtId="0" fontId="47" fillId="0" borderId="20" xfId="75" applyFont="1" applyBorder="1"/>
    <xf numFmtId="0" fontId="19" fillId="0" borderId="0" xfId="75" applyBorder="1"/>
    <xf numFmtId="0" fontId="50" fillId="0" borderId="0" xfId="75" applyFont="1"/>
    <xf numFmtId="2" fontId="0" fillId="0" borderId="0" xfId="0" applyNumberFormat="1"/>
    <xf numFmtId="4" fontId="0" fillId="0" borderId="0" xfId="0" applyNumberFormat="1"/>
    <xf numFmtId="0" fontId="43" fillId="58" borderId="43" xfId="148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45" fillId="58" borderId="0" xfId="148" applyFont="1" applyFill="1" applyBorder="1" applyAlignment="1">
      <alignment horizontal="justify" vertical="center" wrapText="1"/>
    </xf>
    <xf numFmtId="165" fontId="20" fillId="59" borderId="55" xfId="76" applyNumberFormat="1" applyFont="1" applyFill="1" applyBorder="1" applyAlignment="1">
      <alignment horizontal="center" vertical="center"/>
    </xf>
    <xf numFmtId="9" fontId="0" fillId="0" borderId="0" xfId="0" applyNumberFormat="1"/>
    <xf numFmtId="10" fontId="52" fillId="33" borderId="18" xfId="106" applyNumberFormat="1" applyFont="1" applyFill="1" applyBorder="1" applyAlignment="1">
      <alignment horizontal="center" vertical="center" wrapText="1"/>
    </xf>
    <xf numFmtId="4" fontId="52" fillId="33" borderId="18" xfId="0" applyNumberFormat="1" applyFont="1" applyFill="1" applyBorder="1" applyAlignment="1">
      <alignment horizontal="center" vertical="center" wrapText="1"/>
    </xf>
    <xf numFmtId="164" fontId="52" fillId="33" borderId="13" xfId="1" applyNumberFormat="1" applyFont="1" applyFill="1" applyBorder="1" applyAlignment="1">
      <alignment horizontal="center" vertical="center" wrapText="1"/>
    </xf>
    <xf numFmtId="165" fontId="52" fillId="33" borderId="13" xfId="1" applyNumberFormat="1" applyFont="1" applyFill="1" applyBorder="1" applyAlignment="1">
      <alignment horizontal="center" vertical="center" wrapText="1"/>
    </xf>
    <xf numFmtId="4" fontId="52" fillId="33" borderId="13" xfId="1" applyNumberFormat="1" applyFont="1" applyFill="1" applyBorder="1" applyAlignment="1">
      <alignment horizontal="center" vertical="center" wrapText="1"/>
    </xf>
    <xf numFmtId="0" fontId="53" fillId="0" borderId="13" xfId="0" quotePrefix="1" applyFont="1" applyBorder="1" applyAlignment="1">
      <alignment horizontal="center" vertical="center" wrapText="1"/>
    </xf>
    <xf numFmtId="4" fontId="53" fillId="0" borderId="13" xfId="0" quotePrefix="1" applyNumberFormat="1" applyFont="1" applyBorder="1" applyAlignment="1">
      <alignment horizontal="center" vertical="center" wrapText="1"/>
    </xf>
    <xf numFmtId="0" fontId="53" fillId="0" borderId="13" xfId="0" quotePrefix="1" applyFont="1" applyFill="1" applyBorder="1" applyAlignment="1">
      <alignment horizontal="center" vertical="center" wrapText="1"/>
    </xf>
    <xf numFmtId="4" fontId="53" fillId="0" borderId="13" xfId="0" quotePrefix="1" applyNumberFormat="1" applyFont="1" applyFill="1" applyBorder="1" applyAlignment="1">
      <alignment horizontal="center" vertical="center" wrapText="1"/>
    </xf>
    <xf numFmtId="0" fontId="53" fillId="0" borderId="13" xfId="2" quotePrefix="1" applyFont="1" applyFill="1" applyBorder="1" applyAlignment="1">
      <alignment horizontal="center" vertical="center" wrapText="1"/>
    </xf>
    <xf numFmtId="4" fontId="53" fillId="0" borderId="13" xfId="2" quotePrefix="1" applyNumberFormat="1" applyFont="1" applyFill="1" applyBorder="1" applyAlignment="1">
      <alignment horizontal="center" vertical="center" wrapText="1"/>
    </xf>
    <xf numFmtId="4" fontId="52" fillId="33" borderId="20" xfId="0" applyNumberFormat="1" applyFont="1" applyFill="1" applyBorder="1" applyAlignment="1">
      <alignment horizontal="center" vertical="center"/>
    </xf>
    <xf numFmtId="0" fontId="55" fillId="0" borderId="32" xfId="75" applyFont="1" applyBorder="1"/>
    <xf numFmtId="0" fontId="55" fillId="0" borderId="0" xfId="75" applyFont="1"/>
    <xf numFmtId="0" fontId="56" fillId="0" borderId="11" xfId="76" applyFont="1" applyBorder="1" applyAlignment="1">
      <alignment horizontal="center" vertical="center"/>
    </xf>
    <xf numFmtId="0" fontId="55" fillId="0" borderId="34" xfId="76" applyFont="1" applyBorder="1" applyAlignment="1">
      <alignment horizontal="center"/>
    </xf>
    <xf numFmtId="0" fontId="55" fillId="0" borderId="34" xfId="76" applyFont="1" applyBorder="1"/>
    <xf numFmtId="170" fontId="55" fillId="60" borderId="34" xfId="76" applyNumberFormat="1" applyFont="1" applyFill="1" applyBorder="1" applyAlignment="1">
      <alignment horizontal="center" vertical="center"/>
    </xf>
    <xf numFmtId="0" fontId="55" fillId="0" borderId="35" xfId="76" applyFont="1" applyBorder="1" applyAlignment="1">
      <alignment horizontal="center"/>
    </xf>
    <xf numFmtId="0" fontId="55" fillId="0" borderId="35" xfId="76" applyFont="1" applyBorder="1"/>
    <xf numFmtId="170" fontId="55" fillId="60" borderId="35" xfId="76" applyNumberFormat="1" applyFont="1" applyFill="1" applyBorder="1" applyAlignment="1">
      <alignment horizontal="center" vertical="center"/>
    </xf>
    <xf numFmtId="0" fontId="55" fillId="0" borderId="36" xfId="76" applyFont="1" applyBorder="1" applyAlignment="1">
      <alignment horizontal="center"/>
    </xf>
    <xf numFmtId="0" fontId="55" fillId="0" borderId="36" xfId="76" applyFont="1" applyBorder="1"/>
    <xf numFmtId="170" fontId="55" fillId="60" borderId="36" xfId="76" applyNumberFormat="1" applyFont="1" applyFill="1" applyBorder="1" applyAlignment="1">
      <alignment horizontal="center" vertical="center"/>
    </xf>
    <xf numFmtId="0" fontId="56" fillId="0" borderId="13" xfId="76" applyFont="1" applyBorder="1" applyAlignment="1">
      <alignment horizontal="center" vertical="center"/>
    </xf>
    <xf numFmtId="0" fontId="56" fillId="0" borderId="13" xfId="76" applyFont="1" applyBorder="1" applyAlignment="1">
      <alignment vertical="center"/>
    </xf>
    <xf numFmtId="170" fontId="56" fillId="61" borderId="13" xfId="76" applyNumberFormat="1" applyFont="1" applyFill="1" applyBorder="1" applyAlignment="1">
      <alignment horizontal="center" vertical="center"/>
    </xf>
    <xf numFmtId="0" fontId="55" fillId="0" borderId="35" xfId="76" applyFont="1" applyFill="1" applyBorder="1"/>
    <xf numFmtId="0" fontId="55" fillId="0" borderId="36" xfId="76" applyFont="1" applyFill="1" applyBorder="1"/>
    <xf numFmtId="0" fontId="55" fillId="0" borderId="36" xfId="76" applyFont="1" applyBorder="1" applyAlignment="1">
      <alignment horizontal="center" vertical="center"/>
    </xf>
    <xf numFmtId="0" fontId="55" fillId="0" borderId="36" xfId="76" applyFont="1" applyBorder="1" applyAlignment="1">
      <alignment horizontal="justify" vertical="center" wrapText="1"/>
    </xf>
    <xf numFmtId="0" fontId="19" fillId="0" borderId="0" xfId="1" applyFont="1" applyBorder="1"/>
    <xf numFmtId="0" fontId="19" fillId="0" borderId="16" xfId="1" applyFont="1" applyBorder="1"/>
    <xf numFmtId="0" fontId="58" fillId="0" borderId="32" xfId="75" applyFont="1" applyBorder="1" applyAlignment="1">
      <alignment horizontal="center"/>
    </xf>
    <xf numFmtId="0" fontId="58" fillId="0" borderId="0" xfId="75" applyFont="1" applyBorder="1" applyAlignment="1">
      <alignment horizontal="center"/>
    </xf>
    <xf numFmtId="0" fontId="58" fillId="0" borderId="16" xfId="75" applyFont="1" applyBorder="1" applyAlignment="1">
      <alignment horizontal="center"/>
    </xf>
    <xf numFmtId="0" fontId="56" fillId="0" borderId="32" xfId="75" applyFont="1" applyBorder="1" applyAlignment="1">
      <alignment horizontal="left" vertical="top"/>
    </xf>
    <xf numFmtId="0" fontId="56" fillId="0" borderId="0" xfId="75" applyFont="1" applyBorder="1" applyAlignment="1">
      <alignment vertical="top" wrapText="1"/>
    </xf>
    <xf numFmtId="0" fontId="56" fillId="0" borderId="0" xfId="75" applyFont="1" applyBorder="1"/>
    <xf numFmtId="0" fontId="56" fillId="0" borderId="0" xfId="75" applyFont="1" applyBorder="1" applyAlignment="1">
      <alignment vertical="center"/>
    </xf>
    <xf numFmtId="0" fontId="55" fillId="0" borderId="0" xfId="75" applyFont="1" applyBorder="1" applyAlignment="1">
      <alignment vertical="center"/>
    </xf>
    <xf numFmtId="0" fontId="55" fillId="0" borderId="0" xfId="1" applyFont="1" applyBorder="1"/>
    <xf numFmtId="0" fontId="55" fillId="0" borderId="16" xfId="1" applyFont="1" applyBorder="1"/>
    <xf numFmtId="0" fontId="56" fillId="0" borderId="32" xfId="75" applyFont="1" applyBorder="1" applyAlignment="1">
      <alignment horizontal="center"/>
    </xf>
    <xf numFmtId="0" fontId="56" fillId="0" borderId="0" xfId="75" applyFont="1" applyBorder="1" applyAlignment="1">
      <alignment horizontal="center"/>
    </xf>
    <xf numFmtId="0" fontId="56" fillId="0" borderId="16" xfId="75" applyFont="1" applyBorder="1" applyAlignment="1">
      <alignment horizontal="center"/>
    </xf>
    <xf numFmtId="0" fontId="59" fillId="0" borderId="49" xfId="1" applyFont="1" applyBorder="1"/>
    <xf numFmtId="2" fontId="60" fillId="0" borderId="49" xfId="1" applyNumberFormat="1" applyFont="1" applyBorder="1"/>
    <xf numFmtId="0" fontId="19" fillId="0" borderId="49" xfId="1" applyFont="1" applyBorder="1"/>
    <xf numFmtId="0" fontId="19" fillId="0" borderId="50" xfId="1" applyFont="1" applyBorder="1"/>
    <xf numFmtId="0" fontId="60" fillId="0" borderId="0" xfId="1" applyFont="1" applyFill="1" applyBorder="1" applyAlignment="1">
      <alignment horizontal="center" vertical="center"/>
    </xf>
    <xf numFmtId="0" fontId="60" fillId="0" borderId="0" xfId="1" applyFont="1" applyBorder="1" applyAlignment="1">
      <alignment horizontal="center" vertical="center"/>
    </xf>
    <xf numFmtId="0" fontId="59" fillId="0" borderId="0" xfId="1" applyFont="1" applyBorder="1" applyAlignment="1">
      <alignment horizontal="center" vertical="center"/>
    </xf>
    <xf numFmtId="2" fontId="49" fillId="0" borderId="0" xfId="1" applyNumberFormat="1" applyFont="1" applyBorder="1" applyAlignment="1">
      <alignment horizontal="center" vertical="center"/>
    </xf>
    <xf numFmtId="4" fontId="57" fillId="0" borderId="0" xfId="75" applyNumberFormat="1" applyFont="1" applyBorder="1" applyAlignment="1">
      <alignment horizontal="center"/>
    </xf>
    <xf numFmtId="0" fontId="61" fillId="0" borderId="32" xfId="1" applyFont="1" applyBorder="1" applyAlignment="1">
      <alignment horizontal="center" vertical="center"/>
    </xf>
    <xf numFmtId="0" fontId="61" fillId="0" borderId="0" xfId="1" applyFont="1" applyBorder="1" applyAlignment="1">
      <alignment horizontal="center" vertical="center"/>
    </xf>
    <xf numFmtId="0" fontId="59" fillId="0" borderId="32" xfId="1" applyFont="1" applyBorder="1"/>
    <xf numFmtId="0" fontId="59" fillId="0" borderId="0" xfId="1" applyFont="1" applyBorder="1"/>
    <xf numFmtId="0" fontId="19" fillId="0" borderId="32" xfId="1" applyFont="1" applyBorder="1"/>
    <xf numFmtId="2" fontId="59" fillId="0" borderId="0" xfId="1" applyNumberFormat="1" applyFont="1" applyBorder="1"/>
    <xf numFmtId="4" fontId="19" fillId="0" borderId="0" xfId="1" applyNumberFormat="1" applyFont="1" applyBorder="1"/>
    <xf numFmtId="0" fontId="19" fillId="0" borderId="52" xfId="1" applyFont="1" applyBorder="1"/>
    <xf numFmtId="0" fontId="19" fillId="0" borderId="51" xfId="1" applyFont="1" applyBorder="1"/>
    <xf numFmtId="0" fontId="19" fillId="0" borderId="53" xfId="1" applyFont="1" applyBorder="1"/>
    <xf numFmtId="4" fontId="57" fillId="33" borderId="0" xfId="75" applyNumberFormat="1" applyFont="1" applyFill="1" applyBorder="1" applyAlignment="1">
      <alignment horizontal="center"/>
    </xf>
    <xf numFmtId="0" fontId="19" fillId="33" borderId="0" xfId="1" applyFont="1" applyFill="1" applyBorder="1"/>
    <xf numFmtId="0" fontId="19" fillId="33" borderId="0" xfId="75" applyFont="1" applyFill="1" applyBorder="1"/>
    <xf numFmtId="0" fontId="19" fillId="33" borderId="16" xfId="75" applyFont="1" applyFill="1" applyBorder="1"/>
    <xf numFmtId="0" fontId="0" fillId="0" borderId="0" xfId="0"/>
    <xf numFmtId="0" fontId="19" fillId="0" borderId="55" xfId="75" applyBorder="1"/>
    <xf numFmtId="0" fontId="19" fillId="0" borderId="10" xfId="75" applyBorder="1"/>
    <xf numFmtId="0" fontId="19" fillId="0" borderId="11" xfId="75" applyBorder="1"/>
    <xf numFmtId="0" fontId="19" fillId="0" borderId="12" xfId="75" applyBorder="1"/>
    <xf numFmtId="0" fontId="19" fillId="0" borderId="57" xfId="75" applyBorder="1" applyAlignment="1">
      <alignment horizontal="center"/>
    </xf>
    <xf numFmtId="0" fontId="19" fillId="0" borderId="56" xfId="75" applyBorder="1"/>
    <xf numFmtId="0" fontId="19" fillId="0" borderId="57" xfId="75" applyBorder="1"/>
    <xf numFmtId="0" fontId="19" fillId="0" borderId="58" xfId="75" applyBorder="1"/>
    <xf numFmtId="49" fontId="60" fillId="0" borderId="56" xfId="152" applyNumberFormat="1" applyFont="1" applyBorder="1" applyAlignment="1">
      <alignment horizontal="left"/>
    </xf>
    <xf numFmtId="0" fontId="19" fillId="0" borderId="57" xfId="0" applyFont="1" applyBorder="1"/>
    <xf numFmtId="0" fontId="19" fillId="0" borderId="58" xfId="0" applyFont="1" applyBorder="1"/>
    <xf numFmtId="0" fontId="62" fillId="0" borderId="0" xfId="75" applyFont="1" applyAlignment="1">
      <alignment horizontal="center"/>
    </xf>
    <xf numFmtId="49" fontId="60" fillId="0" borderId="32" xfId="152" applyNumberFormat="1" applyFont="1" applyBorder="1" applyAlignment="1">
      <alignment horizontal="left"/>
    </xf>
    <xf numFmtId="0" fontId="19" fillId="0" borderId="0" xfId="0" applyFont="1"/>
    <xf numFmtId="0" fontId="19" fillId="0" borderId="16" xfId="0" applyFont="1" applyBorder="1"/>
    <xf numFmtId="0" fontId="19" fillId="0" borderId="32" xfId="0" applyFont="1" applyBorder="1" applyAlignment="1">
      <alignment horizontal="center"/>
    </xf>
    <xf numFmtId="0" fontId="57" fillId="62" borderId="32" xfId="0" applyFont="1" applyFill="1" applyBorder="1" applyAlignment="1">
      <alignment horizontal="center" vertical="center"/>
    </xf>
    <xf numFmtId="0" fontId="57" fillId="62" borderId="0" xfId="0" applyFont="1" applyFill="1" applyAlignment="1">
      <alignment horizontal="center" vertical="center"/>
    </xf>
    <xf numFmtId="0" fontId="57" fillId="62" borderId="0" xfId="0" applyFont="1" applyFill="1" applyAlignment="1">
      <alignment horizontal="center" vertical="center" wrapText="1"/>
    </xf>
    <xf numFmtId="0" fontId="57" fillId="62" borderId="16" xfId="0" applyFont="1" applyFill="1" applyBorder="1" applyAlignment="1">
      <alignment horizontal="center" vertical="center" wrapText="1"/>
    </xf>
    <xf numFmtId="0" fontId="57" fillId="0" borderId="32" xfId="0" applyFont="1" applyBorder="1" applyAlignment="1">
      <alignment horizontal="left"/>
    </xf>
    <xf numFmtId="0" fontId="57" fillId="0" borderId="0" xfId="0" applyFont="1"/>
    <xf numFmtId="10" fontId="57" fillId="0" borderId="0" xfId="0" applyNumberFormat="1" applyFont="1"/>
    <xf numFmtId="10" fontId="57" fillId="0" borderId="16" xfId="0" applyNumberFormat="1" applyFont="1" applyBorder="1"/>
    <xf numFmtId="0" fontId="19" fillId="0" borderId="32" xfId="0" applyFont="1" applyBorder="1" applyAlignment="1">
      <alignment horizontal="left"/>
    </xf>
    <xf numFmtId="10" fontId="19" fillId="0" borderId="0" xfId="0" applyNumberFormat="1" applyFont="1"/>
    <xf numFmtId="10" fontId="19" fillId="0" borderId="16" xfId="0" applyNumberFormat="1" applyFont="1" applyBorder="1"/>
    <xf numFmtId="49" fontId="19" fillId="0" borderId="32" xfId="0" applyNumberFormat="1" applyFont="1" applyBorder="1" applyAlignment="1">
      <alignment horizontal="left"/>
    </xf>
    <xf numFmtId="49" fontId="57" fillId="0" borderId="32" xfId="0" applyNumberFormat="1" applyFont="1" applyBorder="1" applyAlignment="1">
      <alignment horizontal="left"/>
    </xf>
    <xf numFmtId="4" fontId="19" fillId="0" borderId="0" xfId="0" applyNumberFormat="1" applyFont="1"/>
    <xf numFmtId="4" fontId="19" fillId="0" borderId="16" xfId="0" applyNumberFormat="1" applyFont="1" applyBorder="1"/>
    <xf numFmtId="0" fontId="19" fillId="62" borderId="32" xfId="0" applyFont="1" applyFill="1" applyBorder="1" applyAlignment="1">
      <alignment horizontal="center"/>
    </xf>
    <xf numFmtId="0" fontId="57" fillId="62" borderId="0" xfId="0" applyFont="1" applyFill="1" applyAlignment="1">
      <alignment horizontal="center"/>
    </xf>
    <xf numFmtId="4" fontId="19" fillId="62" borderId="0" xfId="0" applyNumberFormat="1" applyFont="1" applyFill="1"/>
    <xf numFmtId="10" fontId="57" fillId="62" borderId="16" xfId="106" applyNumberFormat="1" applyFont="1" applyFill="1" applyBorder="1"/>
    <xf numFmtId="0" fontId="0" fillId="0" borderId="32" xfId="0" applyBorder="1"/>
    <xf numFmtId="9" fontId="19" fillId="0" borderId="16" xfId="106" applyBorder="1"/>
    <xf numFmtId="10" fontId="19" fillId="0" borderId="16" xfId="106" applyNumberFormat="1" applyFont="1" applyBorder="1"/>
    <xf numFmtId="0" fontId="19" fillId="0" borderId="19" xfId="75" applyBorder="1"/>
    <xf numFmtId="0" fontId="19" fillId="0" borderId="22" xfId="75" applyBorder="1" applyAlignment="1">
      <alignment horizontal="center"/>
    </xf>
    <xf numFmtId="0" fontId="19" fillId="0" borderId="22" xfId="75" applyBorder="1"/>
    <xf numFmtId="0" fontId="19" fillId="0" borderId="20" xfId="75" applyBorder="1"/>
    <xf numFmtId="0" fontId="19" fillId="0" borderId="0" xfId="75" applyAlignment="1">
      <alignment horizontal="center"/>
    </xf>
    <xf numFmtId="0" fontId="63" fillId="0" borderId="0" xfId="0" applyFont="1" applyAlignment="1">
      <alignment horizontal="left"/>
    </xf>
    <xf numFmtId="0" fontId="64" fillId="63" borderId="59" xfId="0" applyFont="1" applyFill="1" applyBorder="1" applyAlignment="1">
      <alignment horizontal="left"/>
    </xf>
    <xf numFmtId="0" fontId="64" fillId="63" borderId="59" xfId="0" applyFont="1" applyFill="1" applyBorder="1"/>
    <xf numFmtId="0" fontId="64" fillId="63" borderId="59" xfId="0" applyFont="1" applyFill="1" applyBorder="1" applyAlignment="1">
      <alignment horizontal="right"/>
    </xf>
    <xf numFmtId="0" fontId="65" fillId="63" borderId="0" xfId="0" applyFont="1" applyFill="1"/>
    <xf numFmtId="0" fontId="65" fillId="63" borderId="0" xfId="0" applyFont="1" applyFill="1" applyAlignment="1">
      <alignment horizontal="right"/>
    </xf>
    <xf numFmtId="0" fontId="65" fillId="63" borderId="0" xfId="0" applyFont="1" applyFill="1" applyAlignment="1">
      <alignment horizontal="left"/>
    </xf>
    <xf numFmtId="0" fontId="66" fillId="63" borderId="0" xfId="0" applyFont="1" applyFill="1"/>
    <xf numFmtId="0" fontId="66" fillId="63" borderId="0" xfId="0" applyFont="1" applyFill="1" applyAlignment="1">
      <alignment horizontal="right"/>
    </xf>
    <xf numFmtId="4" fontId="66" fillId="63" borderId="0" xfId="0" applyNumberFormat="1" applyFont="1" applyFill="1" applyAlignment="1">
      <alignment horizontal="right"/>
    </xf>
    <xf numFmtId="0" fontId="66" fillId="63" borderId="0" xfId="0" applyFont="1" applyFill="1" applyAlignment="1">
      <alignment horizontal="left"/>
    </xf>
    <xf numFmtId="0" fontId="66" fillId="63" borderId="60" xfId="0" applyFont="1" applyFill="1" applyBorder="1" applyAlignment="1">
      <alignment vertical="center"/>
    </xf>
    <xf numFmtId="0" fontId="68" fillId="63" borderId="0" xfId="0" applyFont="1" applyFill="1" applyAlignment="1">
      <alignment horizontal="center"/>
    </xf>
    <xf numFmtId="0" fontId="68" fillId="63" borderId="60" xfId="0" applyFont="1" applyFill="1" applyBorder="1" applyAlignment="1">
      <alignment horizontal="center"/>
    </xf>
    <xf numFmtId="0" fontId="69" fillId="63" borderId="0" xfId="0" applyFont="1" applyFill="1" applyAlignment="1">
      <alignment horizontal="center"/>
    </xf>
    <xf numFmtId="0" fontId="69" fillId="63" borderId="0" xfId="0" applyFont="1" applyFill="1" applyAlignment="1">
      <alignment wrapText="1"/>
    </xf>
    <xf numFmtId="175" fontId="69" fillId="63" borderId="0" xfId="0" applyNumberFormat="1" applyFont="1" applyFill="1" applyAlignment="1">
      <alignment horizontal="center"/>
    </xf>
    <xf numFmtId="4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 applyAlignment="1">
      <alignment horizontal="right"/>
    </xf>
    <xf numFmtId="0" fontId="69" fillId="63" borderId="0" xfId="0" applyFont="1" applyFill="1"/>
    <xf numFmtId="0" fontId="69" fillId="63" borderId="60" xfId="0" applyFont="1" applyFill="1" applyBorder="1"/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167" fontId="69" fillId="63" borderId="60" xfId="0" applyNumberFormat="1" applyFont="1" applyFill="1" applyBorder="1" applyAlignment="1">
      <alignment horizontal="right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center"/>
    </xf>
    <xf numFmtId="167" fontId="68" fillId="63" borderId="60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62" xfId="0" applyFont="1" applyFill="1" applyBorder="1"/>
    <xf numFmtId="176" fontId="69" fillId="63" borderId="0" xfId="0" applyNumberFormat="1" applyFont="1" applyFill="1" applyAlignment="1">
      <alignment horizontal="center"/>
    </xf>
    <xf numFmtId="167" fontId="69" fillId="63" borderId="0" xfId="0" applyNumberFormat="1" applyFont="1" applyFill="1"/>
    <xf numFmtId="0" fontId="68" fillId="63" borderId="62" xfId="0" applyFont="1" applyFill="1" applyBorder="1" applyAlignment="1">
      <alignment horizontal="right"/>
    </xf>
    <xf numFmtId="167" fontId="68" fillId="63" borderId="62" xfId="0" applyNumberFormat="1" applyFont="1" applyFill="1" applyBorder="1" applyAlignment="1">
      <alignment horizontal="right"/>
    </xf>
    <xf numFmtId="0" fontId="68" fillId="63" borderId="60" xfId="0" applyFont="1" applyFill="1" applyBorder="1"/>
    <xf numFmtId="0" fontId="68" fillId="63" borderId="0" xfId="0" applyFont="1" applyFill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164" fontId="69" fillId="63" borderId="0" xfId="0" applyNumberFormat="1" applyFont="1" applyFill="1" applyAlignment="1">
      <alignment horizontal="right"/>
    </xf>
    <xf numFmtId="0" fontId="68" fillId="63" borderId="0" xfId="0" applyFont="1" applyFill="1"/>
    <xf numFmtId="164" fontId="68" fillId="63" borderId="0" xfId="0" applyNumberFormat="1" applyFont="1" applyFill="1" applyAlignment="1">
      <alignment horizontal="right"/>
    </xf>
    <xf numFmtId="0" fontId="68" fillId="63" borderId="59" xfId="0" applyFont="1" applyFill="1" applyBorder="1"/>
    <xf numFmtId="0" fontId="68" fillId="63" borderId="59" xfId="0" applyFont="1" applyFill="1" applyBorder="1" applyAlignment="1">
      <alignment horizontal="right"/>
    </xf>
    <xf numFmtId="4" fontId="68" fillId="63" borderId="59" xfId="0" applyNumberFormat="1" applyFont="1" applyFill="1" applyBorder="1" applyAlignment="1">
      <alignment horizontal="right"/>
    </xf>
    <xf numFmtId="10" fontId="68" fillId="63" borderId="0" xfId="0" applyNumberFormat="1" applyFont="1" applyFill="1" applyAlignment="1">
      <alignment horizontal="right"/>
    </xf>
    <xf numFmtId="4" fontId="68" fillId="6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64" fillId="64" borderId="59" xfId="0" applyFont="1" applyFill="1" applyBorder="1" applyAlignment="1">
      <alignment horizontal="left"/>
    </xf>
    <xf numFmtId="0" fontId="64" fillId="64" borderId="59" xfId="0" applyFont="1" applyFill="1" applyBorder="1"/>
    <xf numFmtId="0" fontId="64" fillId="64" borderId="59" xfId="0" applyFont="1" applyFill="1" applyBorder="1" applyAlignment="1">
      <alignment horizontal="right"/>
    </xf>
    <xf numFmtId="0" fontId="65" fillId="64" borderId="0" xfId="0" applyFont="1" applyFill="1"/>
    <xf numFmtId="0" fontId="66" fillId="64" borderId="0" xfId="0" applyFont="1" applyFill="1"/>
    <xf numFmtId="0" fontId="66" fillId="64" borderId="0" xfId="0" applyFont="1" applyFill="1" applyAlignment="1">
      <alignment horizontal="right"/>
    </xf>
    <xf numFmtId="4" fontId="66" fillId="64" borderId="0" xfId="0" applyNumberFormat="1" applyFont="1" applyFill="1" applyAlignment="1">
      <alignment horizontal="right"/>
    </xf>
    <xf numFmtId="0" fontId="66" fillId="64" borderId="0" xfId="0" applyFont="1" applyFill="1" applyAlignment="1">
      <alignment horizontal="left"/>
    </xf>
    <xf numFmtId="0" fontId="66" fillId="64" borderId="60" xfId="0" applyFont="1" applyFill="1" applyBorder="1" applyAlignment="1">
      <alignment vertical="center"/>
    </xf>
    <xf numFmtId="0" fontId="68" fillId="64" borderId="0" xfId="0" applyFont="1" applyFill="1" applyAlignment="1">
      <alignment horizontal="center"/>
    </xf>
    <xf numFmtId="0" fontId="68" fillId="64" borderId="60" xfId="0" applyFont="1" applyFill="1" applyBorder="1" applyAlignment="1">
      <alignment horizontal="center"/>
    </xf>
    <xf numFmtId="0" fontId="69" fillId="64" borderId="0" xfId="0" applyFont="1" applyFill="1" applyAlignment="1">
      <alignment horizontal="center" vertical="top"/>
    </xf>
    <xf numFmtId="0" fontId="69" fillId="64" borderId="0" xfId="0" applyFont="1" applyFill="1" applyAlignment="1">
      <alignment vertical="top" wrapText="1"/>
    </xf>
    <xf numFmtId="175" fontId="69" fillId="64" borderId="0" xfId="0" applyNumberFormat="1" applyFont="1" applyFill="1" applyAlignment="1">
      <alignment horizontal="center" vertical="top"/>
    </xf>
    <xf numFmtId="4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/>
    </xf>
    <xf numFmtId="0" fontId="69" fillId="64" borderId="0" xfId="0" applyFont="1" applyFill="1" applyAlignment="1">
      <alignment vertical="top"/>
    </xf>
    <xf numFmtId="0" fontId="69" fillId="64" borderId="60" xfId="0" applyFont="1" applyFill="1" applyBorder="1"/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167" fontId="68" fillId="64" borderId="60" xfId="0" applyNumberFormat="1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center"/>
    </xf>
    <xf numFmtId="0" fontId="69" fillId="64" borderId="0" xfId="0" applyFont="1" applyFill="1" applyAlignment="1">
      <alignment horizontal="center"/>
    </xf>
    <xf numFmtId="0" fontId="69" fillId="64" borderId="0" xfId="0" applyFont="1" applyFill="1" applyAlignment="1">
      <alignment wrapText="1"/>
    </xf>
    <xf numFmtId="175" fontId="69" fillId="64" borderId="0" xfId="0" applyNumberFormat="1" applyFont="1" applyFill="1" applyAlignment="1">
      <alignment horizontal="center"/>
    </xf>
    <xf numFmtId="0" fontId="69" fillId="64" borderId="0" xfId="0" applyFont="1" applyFill="1"/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8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vertical="top"/>
    </xf>
    <xf numFmtId="167" fontId="68" fillId="64" borderId="60" xfId="0" applyNumberFormat="1" applyFont="1" applyFill="1" applyBorder="1"/>
    <xf numFmtId="0" fontId="69" fillId="64" borderId="62" xfId="0" applyFont="1" applyFill="1" applyBorder="1"/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167" fontId="68" fillId="64" borderId="62" xfId="0" applyNumberFormat="1" applyFont="1" applyFill="1" applyBorder="1" applyAlignment="1">
      <alignment horizontal="right"/>
    </xf>
    <xf numFmtId="176" fontId="69" fillId="64" borderId="0" xfId="0" applyNumberFormat="1" applyFont="1" applyFill="1" applyAlignment="1">
      <alignment horizontal="center" vertical="top"/>
    </xf>
    <xf numFmtId="167" fontId="69" fillId="64" borderId="0" xfId="0" applyNumberFormat="1" applyFont="1" applyFill="1" applyAlignment="1">
      <alignment horizontal="right" vertical="top"/>
    </xf>
    <xf numFmtId="0" fontId="69" fillId="64" borderId="0" xfId="0" applyFont="1" applyFill="1" applyAlignment="1">
      <alignment horizontal="right" vertical="top"/>
    </xf>
    <xf numFmtId="0" fontId="68" fillId="64" borderId="60" xfId="0" applyFont="1" applyFill="1" applyBorder="1"/>
    <xf numFmtId="0" fontId="68" fillId="64" borderId="0" xfId="0" applyFont="1" applyFill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4" fontId="69" fillId="64" borderId="0" xfId="0" applyNumberFormat="1" applyFont="1" applyFill="1" applyAlignment="1">
      <alignment horizontal="center"/>
    </xf>
    <xf numFmtId="0" fontId="68" fillId="64" borderId="0" xfId="0" applyFont="1" applyFill="1"/>
    <xf numFmtId="0" fontId="68" fillId="64" borderId="59" xfId="0" applyFont="1" applyFill="1" applyBorder="1"/>
    <xf numFmtId="0" fontId="68" fillId="64" borderId="59" xfId="0" applyFont="1" applyFill="1" applyBorder="1" applyAlignment="1">
      <alignment horizontal="right"/>
    </xf>
    <xf numFmtId="167" fontId="68" fillId="64" borderId="59" xfId="0" applyNumberFormat="1" applyFont="1" applyFill="1" applyBorder="1" applyAlignment="1">
      <alignment horizontal="right"/>
    </xf>
    <xf numFmtId="0" fontId="68" fillId="64" borderId="0" xfId="0" applyFont="1" applyFill="1" applyAlignment="1">
      <alignment vertical="center"/>
    </xf>
    <xf numFmtId="0" fontId="68" fillId="64" borderId="0" xfId="0" applyFont="1" applyFill="1" applyAlignment="1">
      <alignment horizontal="right" vertical="center"/>
    </xf>
    <xf numFmtId="167" fontId="68" fillId="64" borderId="0" xfId="0" applyNumberFormat="1" applyFont="1" applyFill="1" applyAlignment="1">
      <alignment horizontal="right" vertical="center"/>
    </xf>
    <xf numFmtId="167" fontId="68" fillId="64" borderId="59" xfId="0" applyNumberFormat="1" applyFont="1" applyFill="1" applyBorder="1" applyAlignment="1">
      <alignment horizontal="right" vertical="center"/>
    </xf>
    <xf numFmtId="0" fontId="0" fillId="64" borderId="0" xfId="0" applyFill="1"/>
    <xf numFmtId="4" fontId="68" fillId="64" borderId="59" xfId="0" applyNumberFormat="1" applyFont="1" applyFill="1" applyBorder="1"/>
    <xf numFmtId="4" fontId="68" fillId="64" borderId="59" xfId="0" applyNumberFormat="1" applyFont="1" applyFill="1" applyBorder="1" applyAlignment="1">
      <alignment horizontal="right"/>
    </xf>
    <xf numFmtId="0" fontId="69" fillId="63" borderId="0" xfId="0" applyFont="1" applyFill="1" applyAlignment="1">
      <alignment horizontal="center" vertical="top"/>
    </xf>
    <xf numFmtId="0" fontId="69" fillId="63" borderId="0" xfId="0" applyFont="1" applyFill="1" applyAlignment="1">
      <alignment vertical="top" wrapText="1"/>
    </xf>
    <xf numFmtId="175" fontId="69" fillId="63" borderId="0" xfId="0" applyNumberFormat="1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top"/>
    </xf>
    <xf numFmtId="167" fontId="69" fillId="63" borderId="0" xfId="0" applyNumberFormat="1" applyFont="1" applyFill="1" applyAlignment="1">
      <alignment horizontal="right" vertical="top"/>
    </xf>
    <xf numFmtId="0" fontId="69" fillId="63" borderId="0" xfId="0" applyFont="1" applyFill="1" applyAlignment="1">
      <alignment vertical="top"/>
    </xf>
    <xf numFmtId="167" fontId="69" fillId="63" borderId="0" xfId="0" applyNumberFormat="1" applyFont="1" applyFill="1" applyAlignment="1">
      <alignment vertical="top"/>
    </xf>
    <xf numFmtId="0" fontId="69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vertical="center"/>
    </xf>
    <xf numFmtId="0" fontId="68" fillId="63" borderId="0" xfId="0" applyFont="1" applyFill="1" applyAlignment="1">
      <alignment horizontal="right" vertical="center"/>
    </xf>
    <xf numFmtId="176" fontId="69" fillId="63" borderId="0" xfId="0" applyNumberFormat="1" applyFont="1" applyFill="1" applyAlignment="1">
      <alignment horizontal="center" vertical="top"/>
    </xf>
    <xf numFmtId="174" fontId="69" fillId="63" borderId="0" xfId="0" applyNumberFormat="1" applyFont="1" applyFill="1" applyAlignment="1">
      <alignment horizontal="right"/>
    </xf>
    <xf numFmtId="174" fontId="68" fillId="63" borderId="0" xfId="0" applyNumberFormat="1" applyFont="1" applyFill="1" applyAlignment="1">
      <alignment horizontal="right"/>
    </xf>
    <xf numFmtId="176" fontId="69" fillId="64" borderId="0" xfId="0" applyNumberFormat="1" applyFont="1" applyFill="1" applyAlignment="1">
      <alignment horizontal="center"/>
    </xf>
    <xf numFmtId="0" fontId="65" fillId="64" borderId="0" xfId="0" applyFont="1" applyFill="1" applyAlignment="1">
      <alignment horizontal="right"/>
    </xf>
    <xf numFmtId="0" fontId="65" fillId="64" borderId="0" xfId="0" applyFont="1" applyFill="1" applyAlignment="1">
      <alignment horizontal="left"/>
    </xf>
    <xf numFmtId="167" fontId="68" fillId="63" borderId="59" xfId="0" applyNumberFormat="1" applyFont="1" applyFill="1" applyBorder="1" applyAlignment="1">
      <alignment horizontal="right"/>
    </xf>
    <xf numFmtId="167" fontId="68" fillId="63" borderId="60" xfId="0" applyNumberFormat="1" applyFont="1" applyFill="1" applyBorder="1"/>
    <xf numFmtId="176" fontId="66" fillId="64" borderId="0" xfId="0" applyNumberFormat="1" applyFont="1" applyFill="1" applyAlignment="1">
      <alignment horizontal="right"/>
    </xf>
    <xf numFmtId="0" fontId="69" fillId="63" borderId="0" xfId="0" applyFont="1" applyFill="1" applyAlignment="1">
      <alignment horizontal="right" vertical="top"/>
    </xf>
    <xf numFmtId="176" fontId="66" fillId="63" borderId="0" xfId="0" applyNumberFormat="1" applyFont="1" applyFill="1" applyAlignment="1">
      <alignment horizontal="right"/>
    </xf>
    <xf numFmtId="167" fontId="69" fillId="64" borderId="0" xfId="0" applyNumberFormat="1" applyFont="1" applyFill="1"/>
    <xf numFmtId="174" fontId="69" fillId="64" borderId="0" xfId="0" applyNumberFormat="1" applyFont="1" applyFill="1" applyAlignment="1">
      <alignment horizontal="right"/>
    </xf>
    <xf numFmtId="174" fontId="68" fillId="64" borderId="0" xfId="0" applyNumberFormat="1" applyFont="1" applyFill="1" applyAlignment="1">
      <alignment horizontal="right"/>
    </xf>
    <xf numFmtId="0" fontId="69" fillId="63" borderId="0" xfId="0" applyFont="1" applyFill="1" applyAlignment="1"/>
    <xf numFmtId="167" fontId="69" fillId="63" borderId="0" xfId="0" applyNumberFormat="1" applyFont="1" applyFill="1" applyAlignment="1"/>
    <xf numFmtId="0" fontId="72" fillId="0" borderId="0" xfId="155" applyFont="1" applyAlignment="1">
      <alignment horizontal="center"/>
    </xf>
    <xf numFmtId="0" fontId="72" fillId="0" borderId="0" xfId="155" applyFont="1"/>
    <xf numFmtId="4" fontId="72" fillId="0" borderId="0" xfId="155" applyNumberFormat="1" applyFont="1"/>
    <xf numFmtId="4" fontId="72" fillId="0" borderId="0" xfId="155" applyNumberFormat="1" applyFont="1" applyAlignment="1">
      <alignment horizontal="center"/>
    </xf>
    <xf numFmtId="0" fontId="72" fillId="65" borderId="0" xfId="155" applyFont="1" applyFill="1" applyAlignment="1">
      <alignment horizontal="center"/>
    </xf>
    <xf numFmtId="4" fontId="72" fillId="65" borderId="0" xfId="155" applyNumberFormat="1" applyFont="1" applyFill="1" applyAlignment="1">
      <alignment horizontal="center"/>
    </xf>
    <xf numFmtId="0" fontId="73" fillId="67" borderId="0" xfId="155" applyFont="1" applyFill="1" applyAlignment="1">
      <alignment horizontal="left" vertical="top" wrapText="1"/>
    </xf>
    <xf numFmtId="0" fontId="71" fillId="0" borderId="0" xfId="155"/>
    <xf numFmtId="0" fontId="73" fillId="67" borderId="0" xfId="155" applyFont="1" applyFill="1" applyAlignment="1">
      <alignment horizontal="center" vertical="center" wrapText="1"/>
    </xf>
    <xf numFmtId="0" fontId="73" fillId="67" borderId="0" xfId="155" applyFont="1" applyFill="1" applyAlignment="1">
      <alignment vertical="top" wrapText="1"/>
    </xf>
    <xf numFmtId="0" fontId="74" fillId="67" borderId="0" xfId="155" applyFont="1" applyFill="1" applyAlignment="1">
      <alignment vertical="top" wrapText="1"/>
    </xf>
    <xf numFmtId="0" fontId="75" fillId="56" borderId="63" xfId="155" applyFont="1" applyFill="1" applyBorder="1" applyAlignment="1">
      <alignment horizontal="left" vertical="top" wrapText="1"/>
    </xf>
    <xf numFmtId="0" fontId="75" fillId="56" borderId="64" xfId="155" applyFont="1" applyFill="1" applyBorder="1" applyAlignment="1">
      <alignment horizontal="left" vertical="top" wrapText="1"/>
    </xf>
    <xf numFmtId="10" fontId="76" fillId="56" borderId="65" xfId="155" applyNumberFormat="1" applyFont="1" applyFill="1" applyBorder="1" applyAlignment="1">
      <alignment horizontal="right" wrapText="1"/>
    </xf>
    <xf numFmtId="10" fontId="71" fillId="0" borderId="0" xfId="155" applyNumberFormat="1"/>
    <xf numFmtId="0" fontId="75" fillId="56" borderId="66" xfId="155" applyFont="1" applyFill="1" applyBorder="1" applyAlignment="1">
      <alignment horizontal="left" vertical="top" wrapText="1"/>
    </xf>
    <xf numFmtId="0" fontId="75" fillId="56" borderId="67" xfId="155" applyFont="1" applyFill="1" applyBorder="1" applyAlignment="1">
      <alignment horizontal="left" vertical="top" wrapText="1"/>
    </xf>
    <xf numFmtId="4" fontId="75" fillId="56" borderId="21" xfId="155" applyNumberFormat="1" applyFont="1" applyFill="1" applyBorder="1" applyAlignment="1">
      <alignment horizontal="center" vertical="top"/>
    </xf>
    <xf numFmtId="4" fontId="76" fillId="56" borderId="68" xfId="155" applyNumberFormat="1" applyFont="1" applyFill="1" applyBorder="1" applyAlignment="1">
      <alignment horizontal="right" wrapText="1"/>
    </xf>
    <xf numFmtId="4" fontId="71" fillId="0" borderId="0" xfId="155" applyNumberFormat="1"/>
    <xf numFmtId="0" fontId="75" fillId="56" borderId="69" xfId="155" applyFont="1" applyFill="1" applyBorder="1" applyAlignment="1">
      <alignment horizontal="left" vertical="top" wrapText="1"/>
    </xf>
    <xf numFmtId="0" fontId="75" fillId="56" borderId="70" xfId="155" applyFont="1" applyFill="1" applyBorder="1" applyAlignment="1">
      <alignment horizontal="left" vertical="top" wrapText="1"/>
    </xf>
    <xf numFmtId="0" fontId="71" fillId="0" borderId="71" xfId="155" applyBorder="1"/>
    <xf numFmtId="10" fontId="76" fillId="56" borderId="71" xfId="155" applyNumberFormat="1" applyFont="1" applyFill="1" applyBorder="1" applyAlignment="1">
      <alignment horizontal="right" wrapText="1"/>
    </xf>
    <xf numFmtId="10" fontId="76" fillId="56" borderId="72" xfId="155" applyNumberFormat="1" applyFont="1" applyFill="1" applyBorder="1" applyAlignment="1">
      <alignment horizontal="right" wrapText="1"/>
    </xf>
    <xf numFmtId="0" fontId="75" fillId="56" borderId="73" xfId="155" applyFont="1" applyFill="1" applyBorder="1" applyAlignment="1">
      <alignment horizontal="left" vertical="top" wrapText="1"/>
    </xf>
    <xf numFmtId="0" fontId="75" fillId="56" borderId="74" xfId="155" applyFont="1" applyFill="1" applyBorder="1" applyAlignment="1">
      <alignment horizontal="left" vertical="top" wrapText="1"/>
    </xf>
    <xf numFmtId="0" fontId="71" fillId="0" borderId="18" xfId="155" applyBorder="1"/>
    <xf numFmtId="4" fontId="76" fillId="56" borderId="75" xfId="155" applyNumberFormat="1" applyFont="1" applyFill="1" applyBorder="1" applyAlignment="1">
      <alignment horizontal="right" wrapText="1"/>
    </xf>
    <xf numFmtId="4" fontId="76" fillId="56" borderId="76" xfId="155" applyNumberFormat="1" applyFont="1" applyFill="1" applyBorder="1" applyAlignment="1">
      <alignment horizontal="right" wrapText="1"/>
    </xf>
    <xf numFmtId="0" fontId="75" fillId="56" borderId="77" xfId="155" applyFont="1" applyFill="1" applyBorder="1" applyAlignment="1">
      <alignment horizontal="left" vertical="top" wrapText="1"/>
    </xf>
    <xf numFmtId="9" fontId="75" fillId="56" borderId="78" xfId="155" applyNumberFormat="1" applyFont="1" applyFill="1" applyBorder="1" applyAlignment="1">
      <alignment horizontal="center" vertical="top" wrapText="1"/>
    </xf>
    <xf numFmtId="4" fontId="75" fillId="56" borderId="21" xfId="155" applyNumberFormat="1" applyFont="1" applyFill="1" applyBorder="1" applyAlignment="1">
      <alignment horizontal="center" vertical="top" wrapText="1"/>
    </xf>
    <xf numFmtId="0" fontId="71" fillId="0" borderId="79" xfId="155" applyBorder="1"/>
    <xf numFmtId="0" fontId="75" fillId="56" borderId="80" xfId="155" applyFont="1" applyFill="1" applyBorder="1" applyAlignment="1">
      <alignment horizontal="left" vertical="top" wrapText="1"/>
    </xf>
    <xf numFmtId="0" fontId="75" fillId="56" borderId="81" xfId="155" applyFont="1" applyFill="1" applyBorder="1" applyAlignment="1">
      <alignment horizontal="left" vertical="top" wrapText="1"/>
    </xf>
    <xf numFmtId="9" fontId="75" fillId="56" borderId="82" xfId="155" applyNumberFormat="1" applyFont="1" applyFill="1" applyBorder="1" applyAlignment="1">
      <alignment horizontal="center" vertical="top" wrapText="1"/>
    </xf>
    <xf numFmtId="10" fontId="76" fillId="56" borderId="21" xfId="155" applyNumberFormat="1" applyFont="1" applyFill="1" applyBorder="1" applyAlignment="1">
      <alignment horizontal="right" wrapText="1"/>
    </xf>
    <xf numFmtId="0" fontId="75" fillId="56" borderId="83" xfId="155" applyFont="1" applyFill="1" applyBorder="1" applyAlignment="1">
      <alignment horizontal="left" vertical="top" wrapText="1"/>
    </xf>
    <xf numFmtId="0" fontId="75" fillId="56" borderId="84" xfId="155" applyFont="1" applyFill="1" applyBorder="1" applyAlignment="1">
      <alignment horizontal="left" vertical="top" wrapText="1"/>
    </xf>
    <xf numFmtId="4" fontId="75" fillId="56" borderId="37" xfId="155" applyNumberFormat="1" applyFont="1" applyFill="1" applyBorder="1" applyAlignment="1">
      <alignment horizontal="center" vertical="top" wrapText="1"/>
    </xf>
    <xf numFmtId="0" fontId="75" fillId="56" borderId="85" xfId="155" applyFont="1" applyFill="1" applyBorder="1" applyAlignment="1">
      <alignment horizontal="left" vertical="top" wrapText="1"/>
    </xf>
    <xf numFmtId="0" fontId="75" fillId="56" borderId="22" xfId="155" applyFont="1" applyFill="1" applyBorder="1" applyAlignment="1">
      <alignment horizontal="left" vertical="top" wrapText="1"/>
    </xf>
    <xf numFmtId="0" fontId="74" fillId="56" borderId="0" xfId="155" applyFont="1" applyFill="1" applyAlignment="1">
      <alignment horizontal="left" vertical="top" wrapText="1"/>
    </xf>
    <xf numFmtId="10" fontId="74" fillId="56" borderId="0" xfId="155" applyNumberFormat="1" applyFont="1" applyFill="1" applyAlignment="1">
      <alignment horizontal="right" wrapText="1"/>
    </xf>
    <xf numFmtId="4" fontId="74" fillId="56" borderId="89" xfId="155" applyNumberFormat="1" applyFont="1" applyFill="1" applyBorder="1" applyAlignment="1">
      <alignment horizontal="left" vertical="top" wrapText="1"/>
    </xf>
    <xf numFmtId="4" fontId="74" fillId="56" borderId="89" xfId="155" applyNumberFormat="1" applyFont="1" applyFill="1" applyBorder="1" applyAlignment="1">
      <alignment horizontal="right" wrapText="1"/>
    </xf>
    <xf numFmtId="0" fontId="74" fillId="56" borderId="89" xfId="155" applyFont="1" applyFill="1" applyBorder="1" applyAlignment="1">
      <alignment horizontal="left" vertical="top" wrapText="1"/>
    </xf>
    <xf numFmtId="0" fontId="74" fillId="56" borderId="91" xfId="155" applyFont="1" applyFill="1" applyBorder="1" applyAlignment="1">
      <alignment horizontal="left" vertical="top" wrapText="1"/>
    </xf>
    <xf numFmtId="4" fontId="74" fillId="56" borderId="91" xfId="155" applyNumberFormat="1" applyFont="1" applyFill="1" applyBorder="1" applyAlignment="1">
      <alignment horizontal="right" wrapText="1"/>
    </xf>
    <xf numFmtId="4" fontId="74" fillId="56" borderId="92" xfId="155" applyNumberFormat="1" applyFont="1" applyFill="1" applyBorder="1" applyAlignment="1">
      <alignment horizontal="right" wrapText="1"/>
    </xf>
    <xf numFmtId="0" fontId="77" fillId="67" borderId="0" xfId="155" applyFont="1" applyFill="1" applyAlignment="1">
      <alignment horizontal="center" vertical="top" wrapText="1"/>
    </xf>
    <xf numFmtId="0" fontId="74" fillId="67" borderId="0" xfId="155" applyFont="1" applyFill="1" applyAlignment="1">
      <alignment horizontal="right" vertical="top" wrapText="1"/>
    </xf>
    <xf numFmtId="0" fontId="77" fillId="67" borderId="0" xfId="155" applyFont="1" applyFill="1" applyAlignment="1">
      <alignment horizontal="left" vertical="top" wrapText="1"/>
    </xf>
    <xf numFmtId="4" fontId="77" fillId="67" borderId="87" xfId="155" applyNumberFormat="1" applyFont="1" applyFill="1" applyBorder="1" applyAlignment="1">
      <alignment horizontal="right" vertical="top" wrapText="1"/>
    </xf>
    <xf numFmtId="0" fontId="74" fillId="67" borderId="93" xfId="155" applyFont="1" applyFill="1" applyBorder="1" applyAlignment="1">
      <alignment horizontal="right" vertical="top" wrapText="1"/>
    </xf>
    <xf numFmtId="0" fontId="74" fillId="67" borderId="94" xfId="155" applyFont="1" applyFill="1" applyBorder="1" applyAlignment="1">
      <alignment horizontal="right" vertical="top" wrapText="1"/>
    </xf>
    <xf numFmtId="4" fontId="74" fillId="67" borderId="95" xfId="155" applyNumberFormat="1" applyFont="1" applyFill="1" applyBorder="1" applyAlignment="1">
      <alignment horizontal="right" vertical="top" wrapText="1"/>
    </xf>
    <xf numFmtId="0" fontId="74" fillId="67" borderId="0" xfId="155" applyFont="1" applyFill="1" applyAlignment="1">
      <alignment horizontal="center" vertical="top" wrapText="1"/>
    </xf>
    <xf numFmtId="0" fontId="19" fillId="67" borderId="0" xfId="155" applyFont="1" applyFill="1" applyAlignment="1">
      <alignment horizontal="center" vertical="top" wrapText="1"/>
    </xf>
    <xf numFmtId="43" fontId="74" fillId="67" borderId="0" xfId="156" applyFont="1" applyFill="1" applyAlignment="1">
      <alignment horizontal="center" vertical="top" wrapText="1"/>
    </xf>
    <xf numFmtId="0" fontId="74" fillId="67" borderId="0" xfId="155" applyFont="1" applyFill="1" applyAlignment="1">
      <alignment vertical="center" wrapText="1"/>
    </xf>
    <xf numFmtId="0" fontId="71" fillId="0" borderId="0" xfId="155" applyAlignment="1"/>
    <xf numFmtId="0" fontId="75" fillId="56" borderId="86" xfId="155" applyFont="1" applyFill="1" applyBorder="1" applyAlignment="1">
      <alignment horizontal="left" vertical="top" wrapText="1"/>
    </xf>
    <xf numFmtId="0" fontId="75" fillId="56" borderId="0" xfId="155" applyFont="1" applyFill="1" applyBorder="1" applyAlignment="1">
      <alignment horizontal="left" vertical="top" wrapText="1"/>
    </xf>
    <xf numFmtId="4" fontId="75" fillId="56" borderId="0" xfId="155" applyNumberFormat="1" applyFont="1" applyFill="1" applyBorder="1" applyAlignment="1">
      <alignment horizontal="center" vertical="top" wrapText="1"/>
    </xf>
    <xf numFmtId="4" fontId="76" fillId="56" borderId="0" xfId="155" applyNumberFormat="1" applyFont="1" applyFill="1" applyBorder="1" applyAlignment="1">
      <alignment horizontal="right" wrapText="1"/>
    </xf>
    <xf numFmtId="4" fontId="76" fillId="56" borderId="87" xfId="155" applyNumberFormat="1" applyFont="1" applyFill="1" applyBorder="1" applyAlignment="1">
      <alignment horizontal="right" wrapText="1"/>
    </xf>
    <xf numFmtId="164" fontId="0" fillId="0" borderId="0" xfId="0" applyNumberFormat="1"/>
    <xf numFmtId="2" fontId="43" fillId="56" borderId="35" xfId="65" applyNumberFormat="1" applyFont="1" applyFill="1" applyBorder="1" applyAlignment="1">
      <alignment horizontal="center" vertical="center" wrapText="1"/>
    </xf>
    <xf numFmtId="165" fontId="43" fillId="58" borderId="35" xfId="65" applyNumberFormat="1" applyFont="1" applyFill="1" applyBorder="1" applyAlignment="1">
      <alignment horizontal="center" vertical="center" wrapText="1"/>
    </xf>
    <xf numFmtId="165" fontId="20" fillId="0" borderId="34" xfId="1" applyNumberFormat="1" applyFont="1" applyFill="1" applyBorder="1" applyAlignment="1">
      <alignment horizontal="center" vertical="center"/>
    </xf>
    <xf numFmtId="0" fontId="43" fillId="58" borderId="35" xfId="148" applyNumberFormat="1" applyFont="1" applyFill="1" applyBorder="1" applyAlignment="1">
      <alignment horizontal="center" vertical="center" wrapText="1"/>
    </xf>
    <xf numFmtId="165" fontId="20" fillId="0" borderId="35" xfId="1" applyNumberFormat="1" applyFont="1" applyFill="1" applyBorder="1" applyAlignment="1">
      <alignment horizontal="center" vertical="center"/>
    </xf>
    <xf numFmtId="165" fontId="20" fillId="0" borderId="38" xfId="1" applyNumberFormat="1" applyFont="1" applyFill="1" applyBorder="1" applyAlignment="1">
      <alignment horizontal="center" vertical="center"/>
    </xf>
    <xf numFmtId="0" fontId="43" fillId="58" borderId="34" xfId="148" applyNumberFormat="1" applyFont="1" applyFill="1" applyBorder="1" applyAlignment="1">
      <alignment horizontal="center" vertical="center" wrapText="1"/>
    </xf>
    <xf numFmtId="173" fontId="43" fillId="58" borderId="35" xfId="148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3" fillId="68" borderId="83" xfId="155" applyFont="1" applyFill="1" applyBorder="1" applyAlignment="1">
      <alignment horizontal="left" vertical="top" wrapText="1"/>
    </xf>
    <xf numFmtId="0" fontId="73" fillId="68" borderId="96" xfId="155" applyFont="1" applyFill="1" applyBorder="1" applyAlignment="1">
      <alignment horizontal="left" vertical="top" wrapText="1"/>
    </xf>
    <xf numFmtId="0" fontId="73" fillId="68" borderId="96" xfId="155" applyFont="1" applyFill="1" applyBorder="1" applyAlignment="1">
      <alignment horizontal="center" vertical="top" wrapText="1"/>
    </xf>
    <xf numFmtId="0" fontId="73" fillId="68" borderId="96" xfId="155" applyFont="1" applyFill="1" applyBorder="1" applyAlignment="1">
      <alignment horizontal="right" vertical="top" wrapText="1"/>
    </xf>
    <xf numFmtId="0" fontId="73" fillId="68" borderId="97" xfId="155" applyFont="1" applyFill="1" applyBorder="1" applyAlignment="1">
      <alignment horizontal="right" vertical="top" wrapText="1"/>
    </xf>
    <xf numFmtId="0" fontId="47" fillId="0" borderId="57" xfId="75" applyFont="1" applyBorder="1"/>
    <xf numFmtId="0" fontId="47" fillId="0" borderId="58" xfId="75" applyFont="1" applyBorder="1"/>
    <xf numFmtId="0" fontId="59" fillId="0" borderId="0" xfId="1" applyFont="1" applyFill="1" applyBorder="1"/>
    <xf numFmtId="2" fontId="60" fillId="0" borderId="0" xfId="1" applyNumberFormat="1" applyFont="1" applyFill="1" applyBorder="1"/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0" fontId="19" fillId="0" borderId="0" xfId="158"/>
    <xf numFmtId="0" fontId="49" fillId="0" borderId="103" xfId="157" applyFont="1" applyBorder="1" applyAlignment="1">
      <alignment horizontal="left" vertical="center"/>
    </xf>
    <xf numFmtId="0" fontId="49" fillId="0" borderId="101" xfId="157" applyFont="1" applyBorder="1" applyAlignment="1">
      <alignment vertical="center" wrapText="1"/>
    </xf>
    <xf numFmtId="49" fontId="80" fillId="70" borderId="105" xfId="157" applyNumberFormat="1" applyFont="1" applyFill="1" applyBorder="1" applyAlignment="1">
      <alignment horizontal="center" vertical="center" wrapText="1"/>
    </xf>
    <xf numFmtId="49" fontId="80" fillId="70" borderId="21" xfId="157" applyNumberFormat="1" applyFont="1" applyFill="1" applyBorder="1" applyAlignment="1">
      <alignment horizontal="center" vertical="center" wrapText="1"/>
    </xf>
    <xf numFmtId="0" fontId="80" fillId="70" borderId="21" xfId="157" applyFont="1" applyFill="1" applyBorder="1" applyAlignment="1">
      <alignment horizontal="center" vertical="center"/>
    </xf>
    <xf numFmtId="4" fontId="49" fillId="0" borderId="108" xfId="157" applyNumberFormat="1" applyFont="1" applyFill="1" applyBorder="1" applyAlignment="1">
      <alignment horizontal="center" vertical="center"/>
    </xf>
    <xf numFmtId="0" fontId="19" fillId="0" borderId="0" xfId="158" applyFill="1"/>
    <xf numFmtId="165" fontId="57" fillId="70" borderId="108" xfId="1" applyNumberFormat="1" applyFont="1" applyFill="1" applyBorder="1" applyAlignment="1">
      <alignment horizontal="center" vertical="center"/>
    </xf>
    <xf numFmtId="0" fontId="49" fillId="0" borderId="0" xfId="157" applyFont="1" applyBorder="1" applyAlignment="1">
      <alignment vertical="center"/>
    </xf>
    <xf numFmtId="0" fontId="49" fillId="0" borderId="110" xfId="157" applyFont="1" applyBorder="1" applyAlignment="1">
      <alignment vertical="center"/>
    </xf>
    <xf numFmtId="0" fontId="49" fillId="0" borderId="22" xfId="157" applyFont="1" applyBorder="1" applyAlignment="1">
      <alignment vertical="center"/>
    </xf>
    <xf numFmtId="0" fontId="49" fillId="0" borderId="101" xfId="157" applyFont="1" applyBorder="1" applyAlignment="1">
      <alignment vertical="center"/>
    </xf>
    <xf numFmtId="0" fontId="49" fillId="0" borderId="11" xfId="157" applyFont="1" applyBorder="1" applyAlignment="1">
      <alignment vertical="center"/>
    </xf>
    <xf numFmtId="0" fontId="49" fillId="0" borderId="111" xfId="157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5" fillId="0" borderId="37" xfId="148" applyFont="1" applyFill="1" applyBorder="1" applyAlignment="1">
      <alignment horizontal="center" vertical="center" wrapText="1"/>
    </xf>
    <xf numFmtId="0" fontId="45" fillId="0" borderId="37" xfId="148" applyFont="1" applyFill="1" applyBorder="1" applyAlignment="1">
      <alignment horizontal="justify" vertical="center" wrapText="1"/>
    </xf>
    <xf numFmtId="172" fontId="45" fillId="0" borderId="37" xfId="65" applyNumberFormat="1" applyFont="1" applyFill="1" applyBorder="1" applyAlignment="1">
      <alignment horizontal="center" vertical="center" wrapText="1"/>
    </xf>
    <xf numFmtId="0" fontId="19" fillId="0" borderId="0" xfId="75" applyFill="1"/>
    <xf numFmtId="4" fontId="53" fillId="0" borderId="55" xfId="0" quotePrefix="1" applyNumberFormat="1" applyFont="1" applyBorder="1" applyAlignment="1">
      <alignment horizontal="center" vertical="center" wrapText="1"/>
    </xf>
    <xf numFmtId="0" fontId="53" fillId="0" borderId="10" xfId="0" quotePrefix="1" applyFont="1" applyFill="1" applyBorder="1" applyAlignment="1">
      <alignment horizontal="center" vertical="center" wrapText="1"/>
    </xf>
    <xf numFmtId="0" fontId="54" fillId="0" borderId="0" xfId="0" applyFont="1"/>
    <xf numFmtId="0" fontId="54" fillId="61" borderId="107" xfId="0" applyFont="1" applyFill="1" applyBorder="1" applyAlignment="1">
      <alignment horizontal="center" vertical="center" wrapText="1"/>
    </xf>
    <xf numFmtId="0" fontId="54" fillId="61" borderId="55" xfId="0" applyFont="1" applyFill="1" applyBorder="1" applyAlignment="1">
      <alignment horizontal="center" vertical="center" wrapText="1"/>
    </xf>
    <xf numFmtId="0" fontId="54" fillId="61" borderId="108" xfId="0" applyFont="1" applyFill="1" applyBorder="1" applyAlignment="1">
      <alignment horizontal="center" vertical="center" wrapText="1"/>
    </xf>
    <xf numFmtId="0" fontId="54" fillId="0" borderId="107" xfId="0" applyFont="1" applyBorder="1"/>
    <xf numFmtId="0" fontId="54" fillId="0" borderId="55" xfId="0" applyFont="1" applyBorder="1"/>
    <xf numFmtId="43" fontId="84" fillId="0" borderId="55" xfId="154" applyFont="1" applyBorder="1"/>
    <xf numFmtId="43" fontId="54" fillId="0" borderId="55" xfId="154" applyFont="1" applyBorder="1"/>
    <xf numFmtId="43" fontId="54" fillId="73" borderId="55" xfId="154" applyFont="1" applyFill="1" applyBorder="1"/>
    <xf numFmtId="0" fontId="54" fillId="73" borderId="108" xfId="0" applyFont="1" applyFill="1" applyBorder="1"/>
    <xf numFmtId="43" fontId="54" fillId="0" borderId="0" xfId="0" applyNumberFormat="1" applyFont="1"/>
    <xf numFmtId="2" fontId="54" fillId="0" borderId="0" xfId="0" applyNumberFormat="1" applyFont="1"/>
    <xf numFmtId="164" fontId="54" fillId="73" borderId="108" xfId="0" applyNumberFormat="1" applyFont="1" applyFill="1" applyBorder="1"/>
    <xf numFmtId="2" fontId="54" fillId="0" borderId="55" xfId="0" applyNumberFormat="1" applyFont="1" applyBorder="1"/>
    <xf numFmtId="4" fontId="54" fillId="0" borderId="55" xfId="0" applyNumberFormat="1" applyFont="1" applyBorder="1"/>
    <xf numFmtId="0" fontId="45" fillId="58" borderId="35" xfId="148" applyFont="1" applyFill="1" applyBorder="1" applyAlignment="1">
      <alignment horizontal="center" vertical="center" wrapText="1"/>
    </xf>
    <xf numFmtId="0" fontId="45" fillId="58" borderId="35" xfId="148" applyNumberFormat="1" applyFont="1" applyFill="1" applyBorder="1" applyAlignment="1">
      <alignment horizontal="center" vertical="center" wrapText="1"/>
    </xf>
    <xf numFmtId="0" fontId="45" fillId="58" borderId="35" xfId="148" applyFont="1" applyFill="1" applyBorder="1" applyAlignment="1">
      <alignment horizontal="justify" vertical="center" wrapText="1"/>
    </xf>
    <xf numFmtId="173" fontId="45" fillId="58" borderId="35" xfId="148" applyNumberFormat="1" applyFont="1" applyFill="1" applyBorder="1" applyAlignment="1">
      <alignment horizontal="center" vertical="center" wrapText="1"/>
    </xf>
    <xf numFmtId="165" fontId="85" fillId="0" borderId="34" xfId="1" applyNumberFormat="1" applyFont="1" applyFill="1" applyBorder="1" applyAlignment="1">
      <alignment horizontal="center" vertical="center"/>
    </xf>
    <xf numFmtId="0" fontId="53" fillId="0" borderId="55" xfId="0" quotePrefix="1" applyFont="1" applyFill="1" applyBorder="1" applyAlignment="1">
      <alignment horizontal="center" vertical="center" wrapText="1"/>
    </xf>
    <xf numFmtId="0" fontId="72" fillId="0" borderId="0" xfId="155" applyFont="1" applyAlignment="1">
      <alignment horizontal="center" vertical="center" wrapText="1"/>
    </xf>
    <xf numFmtId="4" fontId="72" fillId="0" borderId="0" xfId="155" applyNumberFormat="1" applyFont="1" applyAlignment="1">
      <alignment horizontal="center" vertical="center"/>
    </xf>
    <xf numFmtId="0" fontId="72" fillId="0" borderId="0" xfId="155" applyFont="1" applyAlignment="1">
      <alignment vertical="center"/>
    </xf>
    <xf numFmtId="0" fontId="86" fillId="66" borderId="0" xfId="155" applyFont="1" applyFill="1" applyAlignment="1">
      <alignment horizontal="center" vertical="center" wrapText="1"/>
    </xf>
    <xf numFmtId="4" fontId="86" fillId="66" borderId="0" xfId="155" applyNumberFormat="1" applyFont="1" applyFill="1" applyAlignment="1">
      <alignment horizontal="center"/>
    </xf>
    <xf numFmtId="4" fontId="86" fillId="0" borderId="0" xfId="155" applyNumberFormat="1" applyFont="1" applyAlignment="1">
      <alignment horizontal="right"/>
    </xf>
    <xf numFmtId="4" fontId="86" fillId="0" borderId="0" xfId="155" applyNumberFormat="1" applyFont="1" applyAlignment="1">
      <alignment horizontal="left"/>
    </xf>
    <xf numFmtId="4" fontId="86" fillId="0" borderId="0" xfId="155" applyNumberFormat="1" applyFont="1" applyAlignment="1">
      <alignment horizontal="center"/>
    </xf>
    <xf numFmtId="166" fontId="86" fillId="0" borderId="0" xfId="155" applyNumberFormat="1" applyFont="1" applyAlignment="1">
      <alignment horizontal="center"/>
    </xf>
    <xf numFmtId="0" fontId="86" fillId="0" borderId="0" xfId="155" applyFont="1" applyAlignment="1">
      <alignment horizontal="center"/>
    </xf>
    <xf numFmtId="0" fontId="86" fillId="72" borderId="0" xfId="155" applyFont="1" applyFill="1" applyAlignment="1">
      <alignment horizontal="center" vertical="center" wrapText="1"/>
    </xf>
    <xf numFmtId="4" fontId="86" fillId="72" borderId="0" xfId="155" applyNumberFormat="1" applyFont="1" applyFill="1" applyAlignment="1">
      <alignment horizontal="center"/>
    </xf>
    <xf numFmtId="0" fontId="53" fillId="0" borderId="134" xfId="0" quotePrefix="1" applyFont="1" applyFill="1" applyBorder="1" applyAlignment="1">
      <alignment horizontal="center" vertical="center" wrapText="1"/>
    </xf>
    <xf numFmtId="0" fontId="53" fillId="0" borderId="134" xfId="0" quotePrefix="1" applyFont="1" applyBorder="1" applyAlignment="1">
      <alignment horizontal="center" vertical="center" wrapText="1"/>
    </xf>
    <xf numFmtId="4" fontId="53" fillId="0" borderId="134" xfId="0" quotePrefix="1" applyNumberFormat="1" applyFont="1" applyBorder="1" applyAlignment="1">
      <alignment horizontal="center" vertical="center" wrapText="1"/>
    </xf>
    <xf numFmtId="4" fontId="53" fillId="0" borderId="134" xfId="0" quotePrefix="1" applyNumberFormat="1" applyFont="1" applyFill="1" applyBorder="1" applyAlignment="1">
      <alignment horizontal="center" vertical="center" wrapText="1"/>
    </xf>
    <xf numFmtId="0" fontId="18" fillId="59" borderId="131" xfId="0" applyFont="1" applyFill="1" applyBorder="1" applyAlignment="1">
      <alignment horizontal="center" vertical="center"/>
    </xf>
    <xf numFmtId="0" fontId="18" fillId="59" borderId="132" xfId="0" applyFont="1" applyFill="1" applyBorder="1" applyAlignment="1">
      <alignment horizontal="center" vertical="center"/>
    </xf>
    <xf numFmtId="0" fontId="46" fillId="57" borderId="132" xfId="148" applyFont="1" applyFill="1" applyBorder="1" applyAlignment="1">
      <alignment horizontal="center" vertical="center" wrapText="1"/>
    </xf>
    <xf numFmtId="165" fontId="20" fillId="59" borderId="134" xfId="76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/>
    <xf numFmtId="10" fontId="18" fillId="0" borderId="11" xfId="106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3" fontId="15" fillId="0" borderId="0" xfId="154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32" xfId="0" applyFont="1" applyBorder="1" applyAlignment="1">
      <alignment horizont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9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9" fontId="19" fillId="0" borderId="0" xfId="0" applyNumberFormat="1" applyFont="1"/>
    <xf numFmtId="4" fontId="43" fillId="56" borderId="35" xfId="65" applyNumberFormat="1" applyFont="1" applyFill="1" applyBorder="1" applyAlignment="1">
      <alignment horizontal="center" vertical="center" wrapText="1"/>
    </xf>
    <xf numFmtId="10" fontId="20" fillId="0" borderId="49" xfId="1" applyNumberFormat="1" applyFont="1" applyBorder="1" applyAlignment="1">
      <alignment vertical="center"/>
    </xf>
    <xf numFmtId="0" fontId="18" fillId="0" borderId="131" xfId="0" applyFont="1" applyFill="1" applyBorder="1" applyAlignment="1">
      <alignment horizontal="center" vertical="center"/>
    </xf>
    <xf numFmtId="0" fontId="18" fillId="0" borderId="132" xfId="0" applyFont="1" applyFill="1" applyBorder="1" applyAlignment="1">
      <alignment horizontal="center" vertical="center"/>
    </xf>
    <xf numFmtId="0" fontId="46" fillId="0" borderId="132" xfId="148" applyFont="1" applyFill="1" applyBorder="1" applyAlignment="1">
      <alignment horizontal="center" vertical="center" wrapText="1"/>
    </xf>
    <xf numFmtId="0" fontId="20" fillId="0" borderId="132" xfId="76" applyFont="1" applyFill="1" applyBorder="1" applyAlignment="1">
      <alignment horizontal="right" vertical="center"/>
    </xf>
    <xf numFmtId="165" fontId="20" fillId="0" borderId="133" xfId="76" applyNumberFormat="1" applyFont="1" applyFill="1" applyBorder="1" applyAlignment="1">
      <alignment horizontal="center" vertical="center"/>
    </xf>
    <xf numFmtId="0" fontId="45" fillId="0" borderId="35" xfId="148" applyFont="1" applyFill="1" applyBorder="1" applyAlignment="1">
      <alignment horizontal="center" vertical="center" wrapText="1"/>
    </xf>
    <xf numFmtId="0" fontId="45" fillId="0" borderId="35" xfId="148" applyFont="1" applyFill="1" applyBorder="1" applyAlignment="1">
      <alignment horizontal="justify" vertical="center" wrapText="1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8" fillId="63" borderId="62" xfId="0" applyFont="1" applyFill="1" applyBorder="1" applyAlignment="1">
      <alignment horizontal="right"/>
    </xf>
    <xf numFmtId="0" fontId="68" fillId="63" borderId="0" xfId="0" applyFont="1" applyFill="1" applyAlignment="1">
      <alignment horizontal="right"/>
    </xf>
    <xf numFmtId="0" fontId="69" fillId="63" borderId="0" xfId="0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59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2" xfId="0" applyFont="1" applyFill="1" applyBorder="1"/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68" fillId="64" borderId="59" xfId="0" applyFont="1" applyFill="1" applyBorder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0" fillId="0" borderId="0" xfId="0"/>
    <xf numFmtId="10" fontId="57" fillId="62" borderId="0" xfId="151" applyNumberFormat="1" applyFont="1" applyFill="1"/>
    <xf numFmtId="0" fontId="19" fillId="65" borderId="32" xfId="0" applyFont="1" applyFill="1" applyBorder="1" applyAlignment="1">
      <alignment horizontal="left"/>
    </xf>
    <xf numFmtId="0" fontId="19" fillId="65" borderId="0" xfId="0" applyFont="1" applyFill="1"/>
    <xf numFmtId="10" fontId="18" fillId="0" borderId="136" xfId="75" applyNumberFormat="1" applyFont="1" applyBorder="1" applyAlignment="1">
      <alignment horizontal="right" vertical="center" wrapText="1"/>
    </xf>
    <xf numFmtId="10" fontId="18" fillId="0" borderId="137" xfId="106" applyNumberFormat="1" applyFont="1" applyBorder="1" applyAlignment="1">
      <alignment horizontal="center" vertical="center" wrapText="1"/>
    </xf>
    <xf numFmtId="10" fontId="18" fillId="0" borderId="12" xfId="106" applyNumberFormat="1" applyFont="1" applyBorder="1" applyAlignment="1">
      <alignment vertical="center" wrapText="1"/>
    </xf>
    <xf numFmtId="10" fontId="18" fillId="0" borderId="138" xfId="106" applyNumberFormat="1" applyFont="1" applyBorder="1" applyAlignment="1">
      <alignment horizontal="left" vertical="center" wrapText="1"/>
    </xf>
    <xf numFmtId="43" fontId="0" fillId="0" borderId="0" xfId="154" applyFont="1" applyAlignment="1">
      <alignment horizontal="center" vertical="center"/>
    </xf>
    <xf numFmtId="43" fontId="1" fillId="0" borderId="0" xfId="154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59" borderId="0" xfId="0" applyFont="1" applyFill="1" applyAlignment="1">
      <alignment horizontal="center" vertical="center"/>
    </xf>
    <xf numFmtId="43" fontId="15" fillId="59" borderId="0" xfId="154" applyFont="1" applyFill="1" applyAlignment="1">
      <alignment horizontal="center" vertical="center"/>
    </xf>
    <xf numFmtId="43" fontId="1" fillId="0" borderId="0" xfId="154" applyFont="1" applyFill="1" applyAlignment="1">
      <alignment horizontal="center" vertical="center"/>
    </xf>
    <xf numFmtId="0" fontId="15" fillId="71" borderId="0" xfId="0" applyFont="1" applyFill="1" applyAlignment="1">
      <alignment horizontal="center" vertical="center"/>
    </xf>
    <xf numFmtId="43" fontId="15" fillId="71" borderId="0" xfId="154" applyFont="1" applyFill="1" applyAlignment="1">
      <alignment horizontal="center" vertical="center"/>
    </xf>
    <xf numFmtId="0" fontId="87" fillId="0" borderId="0" xfId="0" applyFont="1" applyAlignment="1">
      <alignment horizontal="left" vertical="center"/>
    </xf>
    <xf numFmtId="0" fontId="60" fillId="33" borderId="0" xfId="1" applyFont="1" applyFill="1" applyBorder="1"/>
    <xf numFmtId="0" fontId="59" fillId="33" borderId="0" xfId="1" applyFont="1" applyFill="1" applyBorder="1"/>
    <xf numFmtId="2" fontId="60" fillId="33" borderId="0" xfId="1" applyNumberFormat="1" applyFont="1" applyFill="1" applyBorder="1" applyAlignment="1">
      <alignment horizontal="right" vertical="center"/>
    </xf>
    <xf numFmtId="167" fontId="69" fillId="64" borderId="60" xfId="0" applyNumberFormat="1" applyFont="1" applyFill="1" applyBorder="1" applyAlignment="1">
      <alignment horizontal="right"/>
    </xf>
    <xf numFmtId="0" fontId="88" fillId="63" borderId="0" xfId="0" applyFont="1" applyFill="1" applyAlignment="1">
      <alignment vertical="top" wrapText="1"/>
    </xf>
    <xf numFmtId="17" fontId="0" fillId="0" borderId="0" xfId="0" applyNumberFormat="1"/>
    <xf numFmtId="0" fontId="66" fillId="63" borderId="59" xfId="0" applyFont="1" applyFill="1" applyBorder="1" applyAlignment="1">
      <alignment vertical="center"/>
    </xf>
    <xf numFmtId="0" fontId="69" fillId="64" borderId="0" xfId="0" applyFont="1" applyFill="1" applyAlignment="1">
      <alignment horizontal="right"/>
    </xf>
    <xf numFmtId="0" fontId="0" fillId="64" borderId="0" xfId="0" applyFill="1" applyAlignment="1">
      <alignment horizontal="right"/>
    </xf>
    <xf numFmtId="0" fontId="45" fillId="0" borderId="34" xfId="148" applyFont="1" applyFill="1" applyBorder="1" applyAlignment="1">
      <alignment horizontal="center" vertical="center" wrapText="1"/>
    </xf>
    <xf numFmtId="0" fontId="45" fillId="0" borderId="34" xfId="148" applyFont="1" applyFill="1" applyBorder="1" applyAlignment="1">
      <alignment horizontal="justify" vertical="center" wrapText="1"/>
    </xf>
    <xf numFmtId="172" fontId="45" fillId="0" borderId="34" xfId="65" applyNumberFormat="1" applyFont="1" applyFill="1" applyBorder="1" applyAlignment="1">
      <alignment horizontal="center" vertical="center" wrapText="1"/>
    </xf>
    <xf numFmtId="172" fontId="45" fillId="0" borderId="35" xfId="65" applyNumberFormat="1" applyFont="1" applyFill="1" applyBorder="1" applyAlignment="1">
      <alignment horizontal="center" vertical="center" wrapText="1"/>
    </xf>
    <xf numFmtId="173" fontId="43" fillId="58" borderId="36" xfId="148" applyNumberFormat="1" applyFont="1" applyFill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10" fontId="20" fillId="0" borderId="51" xfId="76" applyNumberFormat="1" applyFont="1" applyBorder="1" applyAlignment="1">
      <alignment vertical="center"/>
    </xf>
    <xf numFmtId="0" fontId="20" fillId="0" borderId="51" xfId="76" applyFont="1" applyBorder="1" applyAlignment="1">
      <alignment horizontal="right" vertical="center"/>
    </xf>
    <xf numFmtId="10" fontId="18" fillId="0" borderId="0" xfId="106" applyNumberFormat="1" applyFont="1" applyBorder="1" applyAlignment="1">
      <alignment horizontal="center" vertical="center" wrapText="1"/>
    </xf>
    <xf numFmtId="165" fontId="20" fillId="0" borderId="37" xfId="76" applyNumberFormat="1" applyFont="1" applyFill="1" applyBorder="1" applyAlignment="1">
      <alignment horizontal="center" vertical="center"/>
    </xf>
    <xf numFmtId="0" fontId="66" fillId="64" borderId="59" xfId="0" applyFont="1" applyFill="1" applyBorder="1" applyAlignment="1">
      <alignment vertical="center"/>
    </xf>
    <xf numFmtId="4" fontId="52" fillId="33" borderId="139" xfId="0" applyNumberFormat="1" applyFont="1" applyFill="1" applyBorder="1" applyAlignment="1">
      <alignment horizontal="center" vertical="center" wrapText="1"/>
    </xf>
    <xf numFmtId="165" fontId="52" fillId="33" borderId="134" xfId="1" applyNumberFormat="1" applyFont="1" applyFill="1" applyBorder="1" applyAlignment="1">
      <alignment horizontal="center" vertical="center" wrapText="1"/>
    </xf>
    <xf numFmtId="4" fontId="52" fillId="33" borderId="134" xfId="1" applyNumberFormat="1" applyFont="1" applyFill="1" applyBorder="1" applyAlignment="1">
      <alignment horizontal="center" vertical="center" wrapText="1"/>
    </xf>
    <xf numFmtId="0" fontId="68" fillId="64" borderId="0" xfId="0" applyFont="1" applyFill="1" applyBorder="1" applyAlignment="1">
      <alignment vertical="center"/>
    </xf>
    <xf numFmtId="0" fontId="68" fillId="64" borderId="0" xfId="0" applyFont="1" applyFill="1" applyBorder="1" applyAlignment="1">
      <alignment horizontal="center" vertical="center"/>
    </xf>
    <xf numFmtId="0" fontId="68" fillId="63" borderId="0" xfId="0" applyFont="1" applyFill="1" applyBorder="1" applyAlignment="1">
      <alignment vertical="center"/>
    </xf>
    <xf numFmtId="0" fontId="68" fillId="63" borderId="0" xfId="0" applyFont="1" applyFill="1" applyBorder="1" applyAlignment="1">
      <alignment horizontal="center" vertical="center"/>
    </xf>
    <xf numFmtId="0" fontId="69" fillId="63" borderId="0" xfId="0" applyFont="1" applyFill="1" applyAlignment="1">
      <alignment horizontal="left"/>
    </xf>
    <xf numFmtId="0" fontId="13" fillId="0" borderId="0" xfId="0" applyFont="1"/>
    <xf numFmtId="0" fontId="68" fillId="63" borderId="0" xfId="0" applyFont="1" applyFill="1" applyAlignment="1">
      <alignment horizontal="center" vertical="top"/>
    </xf>
    <xf numFmtId="4" fontId="69" fillId="63" borderId="0" xfId="0" applyNumberFormat="1" applyFont="1" applyFill="1" applyAlignment="1">
      <alignment horizontal="center" vertical="center"/>
    </xf>
    <xf numFmtId="0" fontId="69" fillId="63" borderId="0" xfId="0" applyFont="1" applyFill="1" applyAlignment="1">
      <alignment horizontal="right" vertical="center"/>
    </xf>
    <xf numFmtId="0" fontId="52" fillId="33" borderId="13" xfId="1" applyFont="1" applyFill="1" applyBorder="1" applyAlignment="1">
      <alignment horizontal="center" vertical="center" wrapText="1"/>
    </xf>
    <xf numFmtId="0" fontId="68" fillId="63" borderId="59" xfId="0" applyFont="1" applyFill="1" applyBorder="1" applyAlignment="1">
      <alignment horizontal="right"/>
    </xf>
    <xf numFmtId="0" fontId="0" fillId="0" borderId="0" xfId="0"/>
    <xf numFmtId="172" fontId="43" fillId="0" borderId="34" xfId="148" applyNumberFormat="1" applyFont="1" applyFill="1" applyBorder="1" applyAlignment="1">
      <alignment horizontal="center" vertical="center" wrapText="1"/>
    </xf>
    <xf numFmtId="172" fontId="43" fillId="0" borderId="35" xfId="148" applyNumberFormat="1" applyFont="1" applyFill="1" applyBorder="1" applyAlignment="1">
      <alignment horizontal="center" vertical="center" wrapText="1"/>
    </xf>
    <xf numFmtId="0" fontId="18" fillId="59" borderId="131" xfId="75" applyFont="1" applyFill="1" applyBorder="1" applyAlignment="1">
      <alignment horizontal="center" vertical="center"/>
    </xf>
    <xf numFmtId="0" fontId="18" fillId="59" borderId="132" xfId="75" applyFont="1" applyFill="1" applyBorder="1" applyAlignment="1">
      <alignment horizontal="center" vertical="center"/>
    </xf>
    <xf numFmtId="10" fontId="20" fillId="0" borderId="46" xfId="76" applyNumberFormat="1" applyFont="1" applyBorder="1" applyAlignment="1">
      <alignment horizontal="right" vertical="center"/>
    </xf>
    <xf numFmtId="165" fontId="20" fillId="0" borderId="46" xfId="76" applyNumberFormat="1" applyFont="1" applyFill="1" applyBorder="1" applyAlignment="1">
      <alignment horizontal="center" vertical="center"/>
    </xf>
    <xf numFmtId="0" fontId="53" fillId="33" borderId="13" xfId="0" quotePrefix="1" applyFont="1" applyFill="1" applyBorder="1" applyAlignment="1">
      <alignment horizontal="center" vertical="center" wrapText="1"/>
    </xf>
    <xf numFmtId="4" fontId="53" fillId="33" borderId="13" xfId="0" quotePrefix="1" applyNumberFormat="1" applyFont="1" applyFill="1" applyBorder="1" applyAlignment="1">
      <alignment horizontal="center" vertical="center" wrapText="1"/>
    </xf>
    <xf numFmtId="166" fontId="53" fillId="33" borderId="13" xfId="0" quotePrefix="1" applyNumberFormat="1" applyFont="1" applyFill="1" applyBorder="1" applyAlignment="1">
      <alignment horizontal="center" vertical="center" wrapText="1"/>
    </xf>
    <xf numFmtId="4" fontId="52" fillId="33" borderId="13" xfId="0" quotePrefix="1" applyNumberFormat="1" applyFont="1" applyFill="1" applyBorder="1" applyAlignment="1">
      <alignment horizontal="center" vertical="center" wrapText="1"/>
    </xf>
    <xf numFmtId="167" fontId="53" fillId="33" borderId="13" xfId="0" quotePrefix="1" applyNumberFormat="1" applyFont="1" applyFill="1" applyBorder="1" applyAlignment="1">
      <alignment horizontal="center" vertical="center" wrapText="1"/>
    </xf>
    <xf numFmtId="0" fontId="53" fillId="33" borderId="55" xfId="0" quotePrefix="1" applyFont="1" applyFill="1" applyBorder="1" applyAlignment="1">
      <alignment horizontal="center" vertical="center" wrapText="1"/>
    </xf>
    <xf numFmtId="0" fontId="53" fillId="33" borderId="10" xfId="0" quotePrefix="1" applyFont="1" applyFill="1" applyBorder="1" applyAlignment="1">
      <alignment horizontal="center" vertical="center" wrapText="1"/>
    </xf>
    <xf numFmtId="4" fontId="53" fillId="33" borderId="55" xfId="0" quotePrefix="1" applyNumberFormat="1" applyFont="1" applyFill="1" applyBorder="1" applyAlignment="1">
      <alignment horizontal="center" vertical="center" wrapText="1"/>
    </xf>
    <xf numFmtId="0" fontId="53" fillId="33" borderId="10" xfId="2" quotePrefix="1" applyFont="1" applyFill="1" applyBorder="1" applyAlignment="1">
      <alignment horizontal="center" vertical="center" wrapText="1"/>
    </xf>
    <xf numFmtId="4" fontId="53" fillId="33" borderId="12" xfId="2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/>
    <xf numFmtId="0" fontId="54" fillId="33" borderId="0" xfId="0" applyFont="1" applyFill="1"/>
    <xf numFmtId="4" fontId="53" fillId="33" borderId="12" xfId="0" quotePrefix="1" applyNumberFormat="1" applyFont="1" applyFill="1" applyBorder="1" applyAlignment="1">
      <alignment horizontal="center" vertical="center" wrapText="1"/>
    </xf>
    <xf numFmtId="4" fontId="54" fillId="33" borderId="11" xfId="0" applyNumberFormat="1" applyFont="1" applyFill="1" applyBorder="1"/>
    <xf numFmtId="0" fontId="54" fillId="33" borderId="11" xfId="0" applyFont="1" applyFill="1" applyBorder="1"/>
    <xf numFmtId="0" fontId="54" fillId="33" borderId="12" xfId="0" applyFont="1" applyFill="1" applyBorder="1"/>
    <xf numFmtId="0" fontId="0" fillId="0" borderId="0" xfId="0"/>
    <xf numFmtId="164" fontId="52" fillId="33" borderId="134" xfId="1" applyNumberFormat="1" applyFont="1" applyFill="1" applyBorder="1" applyAlignment="1">
      <alignment horizontal="center" vertical="center" wrapText="1"/>
    </xf>
    <xf numFmtId="170" fontId="19" fillId="0" borderId="0" xfId="75" applyNumberFormat="1"/>
    <xf numFmtId="164" fontId="52" fillId="33" borderId="136" xfId="0" applyNumberFormat="1" applyFont="1" applyFill="1" applyBorder="1" applyAlignment="1">
      <alignment horizontal="center" vertical="center" wrapText="1"/>
    </xf>
    <xf numFmtId="10" fontId="52" fillId="33" borderId="58" xfId="151" applyNumberFormat="1" applyFont="1" applyFill="1" applyBorder="1" applyAlignment="1">
      <alignment horizontal="center" vertical="center" wrapText="1"/>
    </xf>
    <xf numFmtId="164" fontId="52" fillId="33" borderId="19" xfId="0" applyNumberFormat="1" applyFont="1" applyFill="1" applyBorder="1" applyAlignment="1">
      <alignment horizontal="center" vertical="center" wrapText="1"/>
    </xf>
    <xf numFmtId="10" fontId="52" fillId="33" borderId="20" xfId="151" applyNumberFormat="1" applyFont="1" applyFill="1" applyBorder="1" applyAlignment="1">
      <alignment horizontal="center" vertical="center" wrapText="1"/>
    </xf>
    <xf numFmtId="0" fontId="52" fillId="33" borderId="134" xfId="1" applyFont="1" applyFill="1" applyBorder="1" applyAlignment="1">
      <alignment horizontal="center" vertical="center" wrapText="1"/>
    </xf>
    <xf numFmtId="10" fontId="52" fillId="33" borderId="139" xfId="106" applyNumberFormat="1" applyFont="1" applyFill="1" applyBorder="1" applyAlignment="1">
      <alignment horizontal="center" vertical="center" wrapText="1"/>
    </xf>
    <xf numFmtId="4" fontId="72" fillId="0" borderId="0" xfId="155" applyNumberFormat="1" applyFont="1" applyAlignment="1">
      <alignment horizontal="center"/>
    </xf>
    <xf numFmtId="0" fontId="0" fillId="0" borderId="0" xfId="0"/>
    <xf numFmtId="0" fontId="89" fillId="0" borderId="0" xfId="0" applyFont="1" applyAlignment="1">
      <alignment horizontal="left"/>
    </xf>
    <xf numFmtId="0" fontId="89" fillId="0" borderId="0" xfId="0" applyFont="1" applyAlignment="1">
      <alignment horizontal="center"/>
    </xf>
    <xf numFmtId="10" fontId="18" fillId="0" borderId="132" xfId="106" applyNumberFormat="1" applyFont="1" applyBorder="1" applyAlignment="1">
      <alignment horizontal="center" vertical="center" wrapText="1"/>
    </xf>
    <xf numFmtId="10" fontId="18" fillId="0" borderId="133" xfId="106" applyNumberFormat="1" applyFont="1" applyBorder="1" applyAlignment="1">
      <alignment vertical="center" wrapText="1"/>
    </xf>
    <xf numFmtId="10" fontId="18" fillId="0" borderId="57" xfId="106" applyNumberFormat="1" applyFont="1" applyBorder="1" applyAlignment="1">
      <alignment horizontal="center" vertical="center" wrapText="1"/>
    </xf>
    <xf numFmtId="10" fontId="18" fillId="0" borderId="138" xfId="106" applyNumberFormat="1" applyFont="1" applyBorder="1" applyAlignment="1">
      <alignment horizontal="center" vertical="center" wrapText="1"/>
    </xf>
    <xf numFmtId="10" fontId="18" fillId="0" borderId="139" xfId="106" applyNumberFormat="1" applyFont="1" applyBorder="1" applyAlignment="1">
      <alignment horizontal="center" vertical="center" wrapText="1"/>
    </xf>
    <xf numFmtId="165" fontId="18" fillId="0" borderId="139" xfId="75" applyNumberFormat="1" applyFont="1" applyBorder="1" applyAlignment="1">
      <alignment horizontal="center" vertical="center" wrapText="1"/>
    </xf>
    <xf numFmtId="165" fontId="43" fillId="58" borderId="34" xfId="65" applyNumberFormat="1" applyFont="1" applyFill="1" applyBorder="1" applyAlignment="1">
      <alignment horizontal="center" vertical="center" wrapText="1"/>
    </xf>
    <xf numFmtId="0" fontId="18" fillId="0" borderId="36" xfId="75" applyFont="1" applyBorder="1" applyAlignment="1">
      <alignment horizontal="center" vertical="center"/>
    </xf>
    <xf numFmtId="2" fontId="43" fillId="56" borderId="36" xfId="65" applyNumberFormat="1" applyFont="1" applyFill="1" applyBorder="1" applyAlignment="1">
      <alignment horizontal="center" vertical="center" wrapText="1"/>
    </xf>
    <xf numFmtId="165" fontId="43" fillId="58" borderId="36" xfId="65" applyNumberFormat="1" applyFont="1" applyFill="1" applyBorder="1" applyAlignment="1">
      <alignment horizontal="center" vertical="center" wrapText="1"/>
    </xf>
    <xf numFmtId="0" fontId="43" fillId="0" borderId="34" xfId="148" applyFont="1" applyFill="1" applyBorder="1" applyAlignment="1">
      <alignment horizontal="center" vertical="center" wrapText="1"/>
    </xf>
    <xf numFmtId="0" fontId="18" fillId="0" borderId="34" xfId="75" applyFont="1" applyFill="1" applyBorder="1" applyAlignment="1">
      <alignment horizontal="center" vertical="center"/>
    </xf>
    <xf numFmtId="0" fontId="43" fillId="0" borderId="34" xfId="148" applyFont="1" applyFill="1" applyBorder="1" applyAlignment="1">
      <alignment horizontal="justify" vertical="center" wrapText="1"/>
    </xf>
    <xf numFmtId="2" fontId="43" fillId="0" borderId="35" xfId="65" applyNumberFormat="1" applyFont="1" applyFill="1" applyBorder="1" applyAlignment="1">
      <alignment horizontal="center" vertical="center" wrapText="1"/>
    </xf>
    <xf numFmtId="165" fontId="43" fillId="0" borderId="35" xfId="65" applyNumberFormat="1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center" vertical="center" wrapText="1"/>
    </xf>
    <xf numFmtId="0" fontId="43" fillId="0" borderId="35" xfId="148" applyFont="1" applyFill="1" applyBorder="1" applyAlignment="1">
      <alignment horizontal="justify" vertical="center" wrapText="1"/>
    </xf>
    <xf numFmtId="0" fontId="18" fillId="0" borderId="39" xfId="75" applyFont="1" applyFill="1" applyBorder="1" applyAlignment="1">
      <alignment horizontal="center" vertical="center"/>
    </xf>
    <xf numFmtId="0" fontId="18" fillId="0" borderId="40" xfId="75" applyFont="1" applyFill="1" applyBorder="1" applyAlignment="1">
      <alignment horizontal="center" vertical="center"/>
    </xf>
    <xf numFmtId="0" fontId="18" fillId="0" borderId="42" xfId="75" applyFont="1" applyFill="1" applyBorder="1" applyAlignment="1">
      <alignment horizontal="center" vertical="center"/>
    </xf>
    <xf numFmtId="0" fontId="18" fillId="0" borderId="43" xfId="75" applyFont="1" applyFill="1" applyBorder="1" applyAlignment="1">
      <alignment horizontal="center" vertical="center"/>
    </xf>
    <xf numFmtId="10" fontId="20" fillId="0" borderId="43" xfId="76" applyNumberFormat="1" applyFont="1" applyFill="1" applyBorder="1" applyAlignment="1">
      <alignment vertical="center"/>
    </xf>
    <xf numFmtId="0" fontId="20" fillId="0" borderId="43" xfId="76" applyFont="1" applyFill="1" applyBorder="1" applyAlignment="1">
      <alignment horizontal="right" vertical="center"/>
    </xf>
    <xf numFmtId="10" fontId="20" fillId="0" borderId="44" xfId="76" applyNumberFormat="1" applyFont="1" applyFill="1" applyBorder="1" applyAlignment="1">
      <alignment horizontal="right" vertical="center"/>
    </xf>
    <xf numFmtId="0" fontId="18" fillId="0" borderId="45" xfId="75" applyFont="1" applyFill="1" applyBorder="1" applyAlignment="1">
      <alignment horizontal="center" vertical="center"/>
    </xf>
    <xf numFmtId="0" fontId="18" fillId="0" borderId="46" xfId="75" applyFont="1" applyFill="1" applyBorder="1" applyAlignment="1">
      <alignment horizontal="center" vertical="center"/>
    </xf>
    <xf numFmtId="0" fontId="20" fillId="0" borderId="46" xfId="76" applyFont="1" applyFill="1" applyBorder="1" applyAlignment="1">
      <alignment horizontal="right" vertical="center"/>
    </xf>
    <xf numFmtId="10" fontId="20" fillId="0" borderId="47" xfId="76" applyNumberFormat="1" applyFont="1" applyFill="1" applyBorder="1" applyAlignment="1">
      <alignment horizontal="right" vertical="center"/>
    </xf>
    <xf numFmtId="0" fontId="80" fillId="70" borderId="21" xfId="157" applyFont="1" applyFill="1" applyBorder="1" applyAlignment="1">
      <alignment horizontal="center" vertical="center" wrapText="1"/>
    </xf>
    <xf numFmtId="0" fontId="80" fillId="70" borderId="106" xfId="157" applyFont="1" applyFill="1" applyBorder="1" applyAlignment="1">
      <alignment horizontal="center" vertical="center" wrapText="1"/>
    </xf>
    <xf numFmtId="0" fontId="49" fillId="0" borderId="140" xfId="157" applyNumberFormat="1" applyFont="1" applyFill="1" applyBorder="1" applyAlignment="1">
      <alignment horizontal="center" vertical="center"/>
    </xf>
    <xf numFmtId="0" fontId="49" fillId="0" borderId="134" xfId="157" applyNumberFormat="1" applyFont="1" applyFill="1" applyBorder="1" applyAlignment="1">
      <alignment horizontal="justify" vertical="center" wrapText="1"/>
    </xf>
    <xf numFmtId="49" fontId="49" fillId="0" borderId="134" xfId="157" applyNumberFormat="1" applyFont="1" applyFill="1" applyBorder="1" applyAlignment="1">
      <alignment horizontal="center" vertical="center"/>
    </xf>
    <xf numFmtId="4" fontId="49" fillId="0" borderId="134" xfId="1" applyNumberFormat="1" applyFont="1" applyFill="1" applyBorder="1" applyAlignment="1">
      <alignment horizontal="center" vertical="center"/>
    </xf>
    <xf numFmtId="4" fontId="49" fillId="0" borderId="135" xfId="157" applyNumberFormat="1" applyFont="1" applyFill="1" applyBorder="1" applyAlignment="1">
      <alignment horizontal="center" vertical="center"/>
    </xf>
    <xf numFmtId="0" fontId="49" fillId="0" borderId="134" xfId="157" applyNumberFormat="1" applyFont="1" applyFill="1" applyBorder="1" applyAlignment="1">
      <alignment horizontal="center" vertical="center"/>
    </xf>
    <xf numFmtId="0" fontId="72" fillId="0" borderId="49" xfId="155" applyFont="1" applyBorder="1" applyAlignment="1">
      <alignment horizontal="center"/>
    </xf>
    <xf numFmtId="0" fontId="72" fillId="0" borderId="49" xfId="155" applyFont="1" applyBorder="1"/>
    <xf numFmtId="4" fontId="72" fillId="0" borderId="49" xfId="155" applyNumberFormat="1" applyFont="1" applyBorder="1"/>
    <xf numFmtId="0" fontId="72" fillId="0" borderId="0" xfId="155" applyFont="1" applyBorder="1" applyAlignment="1">
      <alignment horizontal="center"/>
    </xf>
    <xf numFmtId="0" fontId="72" fillId="0" borderId="0" xfId="155" applyFont="1" applyBorder="1"/>
    <xf numFmtId="4" fontId="72" fillId="0" borderId="0" xfId="155" applyNumberFormat="1" applyFont="1" applyBorder="1"/>
    <xf numFmtId="4" fontId="72" fillId="0" borderId="0" xfId="155" applyNumberFormat="1" applyFont="1" applyBorder="1" applyAlignment="1">
      <alignment horizontal="center"/>
    </xf>
    <xf numFmtId="0" fontId="72" fillId="0" borderId="51" xfId="155" applyFont="1" applyBorder="1"/>
    <xf numFmtId="0" fontId="72" fillId="0" borderId="0" xfId="155" applyFont="1" applyFill="1" applyAlignment="1">
      <alignment horizontal="center"/>
    </xf>
    <xf numFmtId="4" fontId="72" fillId="0" borderId="0" xfId="155" applyNumberFormat="1" applyFont="1" applyFill="1" applyAlignment="1">
      <alignment horizontal="center"/>
    </xf>
    <xf numFmtId="0" fontId="72" fillId="0" borderId="0" xfId="155" applyFont="1" applyFill="1"/>
    <xf numFmtId="0" fontId="72" fillId="0" borderId="0" xfId="155" applyFont="1" applyFill="1" applyBorder="1"/>
    <xf numFmtId="0" fontId="86" fillId="0" borderId="49" xfId="155" applyFont="1" applyBorder="1"/>
    <xf numFmtId="0" fontId="72" fillId="0" borderId="57" xfId="155" applyFont="1" applyBorder="1" applyAlignment="1">
      <alignment horizontal="center"/>
    </xf>
    <xf numFmtId="0" fontId="72" fillId="0" borderId="57" xfId="155" applyFont="1" applyBorder="1"/>
    <xf numFmtId="0" fontId="72" fillId="0" borderId="0" xfId="155" applyFont="1" applyFill="1" applyBorder="1" applyAlignment="1">
      <alignment horizontal="center"/>
    </xf>
    <xf numFmtId="0" fontId="72" fillId="66" borderId="0" xfId="155" applyFont="1" applyFill="1" applyBorder="1" applyAlignment="1">
      <alignment horizontal="center"/>
    </xf>
    <xf numFmtId="0" fontId="72" fillId="72" borderId="0" xfId="155" applyFont="1" applyFill="1" applyBorder="1" applyAlignment="1">
      <alignment horizontal="center"/>
    </xf>
    <xf numFmtId="0" fontId="72" fillId="0" borderId="22" xfId="155" applyFont="1" applyBorder="1" applyAlignment="1">
      <alignment horizontal="center"/>
    </xf>
    <xf numFmtId="4" fontId="72" fillId="0" borderId="22" xfId="155" applyNumberFormat="1" applyFont="1" applyBorder="1" applyAlignment="1">
      <alignment horizontal="center"/>
    </xf>
    <xf numFmtId="4" fontId="72" fillId="0" borderId="22" xfId="155" applyNumberFormat="1" applyFont="1" applyFill="1" applyBorder="1" applyAlignment="1">
      <alignment horizontal="center"/>
    </xf>
    <xf numFmtId="0" fontId="72" fillId="0" borderId="22" xfId="155" applyFont="1" applyBorder="1"/>
    <xf numFmtId="4" fontId="72" fillId="66" borderId="22" xfId="155" applyNumberFormat="1" applyFont="1" applyFill="1" applyBorder="1" applyAlignment="1">
      <alignment horizontal="center"/>
    </xf>
    <xf numFmtId="4" fontId="72" fillId="72" borderId="22" xfId="155" applyNumberFormat="1" applyFont="1" applyFill="1" applyBorder="1" applyAlignment="1">
      <alignment horizontal="center"/>
    </xf>
    <xf numFmtId="0" fontId="86" fillId="0" borderId="0" xfId="155" applyFont="1" applyBorder="1"/>
    <xf numFmtId="4" fontId="72" fillId="0" borderId="0" xfId="155" applyNumberFormat="1" applyFont="1" applyFill="1" applyBorder="1" applyAlignment="1">
      <alignment horizontal="center"/>
    </xf>
    <xf numFmtId="0" fontId="72" fillId="0" borderId="57" xfId="155" applyFont="1" applyFill="1" applyBorder="1" applyAlignment="1">
      <alignment horizontal="center"/>
    </xf>
    <xf numFmtId="4" fontId="86" fillId="0" borderId="57" xfId="155" applyNumberFormat="1" applyFont="1" applyFill="1" applyBorder="1" applyAlignment="1">
      <alignment horizontal="left"/>
    </xf>
    <xf numFmtId="4" fontId="72" fillId="0" borderId="57" xfId="155" applyNumberFormat="1" applyFont="1" applyFill="1" applyBorder="1" applyAlignment="1">
      <alignment horizontal="center"/>
    </xf>
    <xf numFmtId="0" fontId="72" fillId="0" borderId="57" xfId="155" applyFont="1" applyFill="1" applyBorder="1"/>
    <xf numFmtId="4" fontId="86" fillId="0" borderId="57" xfId="155" quotePrefix="1" applyNumberFormat="1" applyFont="1" applyFill="1" applyBorder="1" applyAlignment="1">
      <alignment horizontal="left"/>
    </xf>
    <xf numFmtId="4" fontId="86" fillId="0" borderId="57" xfId="155" applyNumberFormat="1" applyFont="1" applyFill="1" applyBorder="1" applyAlignment="1">
      <alignment horizontal="center"/>
    </xf>
    <xf numFmtId="4" fontId="72" fillId="0" borderId="0" xfId="155" applyNumberFormat="1" applyFont="1" applyFill="1"/>
    <xf numFmtId="166" fontId="72" fillId="0" borderId="22" xfId="155" applyNumberFormat="1" applyFont="1" applyBorder="1" applyAlignment="1">
      <alignment horizontal="center"/>
    </xf>
    <xf numFmtId="4" fontId="72" fillId="0" borderId="22" xfId="155" applyNumberFormat="1" applyFont="1" applyBorder="1"/>
    <xf numFmtId="0" fontId="86" fillId="0" borderId="0" xfId="155" applyFont="1"/>
    <xf numFmtId="4" fontId="86" fillId="0" borderId="0" xfId="155" applyNumberFormat="1" applyFont="1"/>
    <xf numFmtId="0" fontId="86" fillId="0" borderId="57" xfId="155" applyFont="1" applyBorder="1" applyAlignment="1">
      <alignment horizontal="center"/>
    </xf>
    <xf numFmtId="0" fontId="86" fillId="0" borderId="57" xfId="155" applyFont="1" applyBorder="1"/>
    <xf numFmtId="0" fontId="86" fillId="0" borderId="57" xfId="155" applyFont="1" applyBorder="1" applyAlignment="1">
      <alignment wrapText="1"/>
    </xf>
    <xf numFmtId="4" fontId="72" fillId="0" borderId="57" xfId="155" applyNumberFormat="1" applyFont="1" applyBorder="1"/>
    <xf numFmtId="4" fontId="86" fillId="0" borderId="57" xfId="155" applyNumberFormat="1" applyFont="1" applyBorder="1"/>
    <xf numFmtId="0" fontId="72" fillId="0" borderId="0" xfId="155" applyFont="1" applyBorder="1" applyAlignment="1">
      <alignment horizontal="center" vertical="center" wrapText="1"/>
    </xf>
    <xf numFmtId="4" fontId="72" fillId="0" borderId="0" xfId="155" applyNumberFormat="1" applyFont="1" applyBorder="1" applyAlignment="1">
      <alignment horizontal="center" vertical="center"/>
    </xf>
    <xf numFmtId="0" fontId="72" fillId="0" borderId="0" xfId="155" applyFont="1" applyBorder="1" applyAlignment="1">
      <alignment vertical="center"/>
    </xf>
    <xf numFmtId="0" fontId="86" fillId="66" borderId="0" xfId="155" applyFont="1" applyFill="1" applyBorder="1" applyAlignment="1">
      <alignment horizontal="center" vertical="center" wrapText="1"/>
    </xf>
    <xf numFmtId="0" fontId="86" fillId="72" borderId="0" xfId="155" applyFont="1" applyFill="1" applyBorder="1" applyAlignment="1">
      <alignment horizontal="center" vertical="center" wrapText="1"/>
    </xf>
    <xf numFmtId="4" fontId="86" fillId="66" borderId="22" xfId="155" applyNumberFormat="1" applyFont="1" applyFill="1" applyBorder="1" applyAlignment="1">
      <alignment horizontal="center"/>
    </xf>
    <xf numFmtId="4" fontId="86" fillId="72" borderId="22" xfId="155" applyNumberFormat="1" applyFont="1" applyFill="1" applyBorder="1" applyAlignment="1">
      <alignment horizontal="center"/>
    </xf>
    <xf numFmtId="4" fontId="86" fillId="66" borderId="0" xfId="155" applyNumberFormat="1" applyFont="1" applyFill="1" applyBorder="1" applyAlignment="1">
      <alignment horizontal="center"/>
    </xf>
    <xf numFmtId="4" fontId="86" fillId="72" borderId="0" xfId="155" applyNumberFormat="1" applyFont="1" applyFill="1" applyBorder="1" applyAlignment="1">
      <alignment horizontal="center"/>
    </xf>
    <xf numFmtId="4" fontId="86" fillId="0" borderId="57" xfId="155" applyNumberFormat="1" applyFont="1" applyBorder="1" applyAlignment="1">
      <alignment horizontal="center"/>
    </xf>
    <xf numFmtId="4" fontId="86" fillId="0" borderId="57" xfId="155" applyNumberFormat="1" applyFont="1" applyBorder="1" applyAlignment="1">
      <alignment horizontal="left"/>
    </xf>
    <xf numFmtId="166" fontId="86" fillId="0" borderId="57" xfId="155" applyNumberFormat="1" applyFont="1" applyBorder="1" applyAlignment="1">
      <alignment horizontal="left"/>
    </xf>
    <xf numFmtId="0" fontId="86" fillId="0" borderId="57" xfId="155" applyFont="1" applyBorder="1" applyAlignment="1">
      <alignment horizontal="left"/>
    </xf>
    <xf numFmtId="4" fontId="86" fillId="0" borderId="0" xfId="155" applyNumberFormat="1" applyFont="1" applyBorder="1" applyAlignment="1">
      <alignment horizontal="right"/>
    </xf>
    <xf numFmtId="4" fontId="86" fillId="0" borderId="0" xfId="155" applyNumberFormat="1" applyFont="1" applyBorder="1" applyAlignment="1">
      <alignment horizontal="left"/>
    </xf>
    <xf numFmtId="4" fontId="86" fillId="0" borderId="0" xfId="155" applyNumberFormat="1" applyFont="1" applyBorder="1" applyAlignment="1">
      <alignment horizontal="center"/>
    </xf>
    <xf numFmtId="166" fontId="86" fillId="0" borderId="0" xfId="155" applyNumberFormat="1" applyFont="1" applyBorder="1" applyAlignment="1">
      <alignment horizontal="center"/>
    </xf>
    <xf numFmtId="0" fontId="86" fillId="0" borderId="0" xfId="155" applyFont="1" applyBorder="1" applyAlignment="1">
      <alignment horizontal="center"/>
    </xf>
    <xf numFmtId="0" fontId="86" fillId="0" borderId="0" xfId="155" quotePrefix="1" applyFont="1"/>
    <xf numFmtId="0" fontId="86" fillId="0" borderId="57" xfId="155" quotePrefix="1" applyFont="1" applyBorder="1"/>
    <xf numFmtId="9" fontId="72" fillId="0" borderId="0" xfId="151" applyFont="1" applyBorder="1"/>
    <xf numFmtId="0" fontId="86" fillId="0" borderId="0" xfId="155" quotePrefix="1" applyFont="1" applyBorder="1"/>
    <xf numFmtId="4" fontId="86" fillId="0" borderId="0" xfId="155" applyNumberFormat="1" applyFont="1" applyBorder="1"/>
    <xf numFmtId="0" fontId="53" fillId="33" borderId="131" xfId="0" quotePrefix="1" applyFont="1" applyFill="1" applyBorder="1" applyAlignment="1">
      <alignment horizontal="center" vertical="center" wrapText="1"/>
    </xf>
    <xf numFmtId="0" fontId="53" fillId="0" borderId="131" xfId="0" quotePrefix="1" applyFont="1" applyBorder="1" applyAlignment="1">
      <alignment horizontal="center" vertical="center" wrapText="1"/>
    </xf>
    <xf numFmtId="0" fontId="53" fillId="0" borderId="131" xfId="0" quotePrefix="1" applyFont="1" applyFill="1" applyBorder="1" applyAlignment="1">
      <alignment horizontal="center" vertical="center" wrapText="1"/>
    </xf>
    <xf numFmtId="0" fontId="53" fillId="0" borderId="131" xfId="2" quotePrefix="1" applyFont="1" applyFill="1" applyBorder="1" applyAlignment="1">
      <alignment horizontal="center" vertical="center" wrapText="1"/>
    </xf>
    <xf numFmtId="0" fontId="53" fillId="33" borderId="131" xfId="2" quotePrefix="1" applyFont="1" applyFill="1" applyBorder="1" applyAlignment="1">
      <alignment horizontal="center" vertical="center" wrapText="1"/>
    </xf>
    <xf numFmtId="0" fontId="53" fillId="33" borderId="131" xfId="2" quotePrefix="1" applyFont="1" applyFill="1" applyBorder="1" applyAlignment="1">
      <alignment horizontal="justify" vertical="center"/>
    </xf>
    <xf numFmtId="0" fontId="53" fillId="33" borderId="132" xfId="2" quotePrefix="1" applyFont="1" applyFill="1" applyBorder="1" applyAlignment="1">
      <alignment horizontal="justify" vertical="center"/>
    </xf>
    <xf numFmtId="10" fontId="17" fillId="33" borderId="21" xfId="151" applyNumberFormat="1" applyFont="1" applyFill="1" applyBorder="1" applyAlignment="1">
      <alignment horizontal="center" vertical="center" wrapText="1"/>
    </xf>
    <xf numFmtId="10" fontId="52" fillId="33" borderId="138" xfId="151" applyNumberFormat="1" applyFont="1" applyFill="1" applyBorder="1" applyAlignment="1">
      <alignment horizontal="center" vertical="center" wrapText="1"/>
    </xf>
    <xf numFmtId="0" fontId="53" fillId="33" borderId="134" xfId="0" quotePrefix="1" applyFont="1" applyFill="1" applyBorder="1" applyAlignment="1">
      <alignment horizontal="center" vertical="center" wrapText="1"/>
    </xf>
    <xf numFmtId="4" fontId="53" fillId="33" borderId="134" xfId="0" quotePrefix="1" applyNumberFormat="1" applyFont="1" applyFill="1" applyBorder="1" applyAlignment="1">
      <alignment horizontal="center" vertical="center" wrapText="1"/>
    </xf>
    <xf numFmtId="166" fontId="53" fillId="33" borderId="134" xfId="0" quotePrefix="1" applyNumberFormat="1" applyFont="1" applyFill="1" applyBorder="1" applyAlignment="1">
      <alignment horizontal="center" vertical="center" wrapText="1"/>
    </xf>
    <xf numFmtId="4" fontId="52" fillId="33" borderId="134" xfId="0" quotePrefix="1" applyNumberFormat="1" applyFont="1" applyFill="1" applyBorder="1" applyAlignment="1">
      <alignment horizontal="center" vertical="center" wrapText="1"/>
    </xf>
    <xf numFmtId="167" fontId="53" fillId="33" borderId="134" xfId="0" quotePrefix="1" applyNumberFormat="1" applyFont="1" applyFill="1" applyBorder="1" applyAlignment="1">
      <alignment horizontal="center" vertical="center" wrapText="1"/>
    </xf>
    <xf numFmtId="0" fontId="53" fillId="0" borderId="134" xfId="2" quotePrefix="1" applyFont="1" applyFill="1" applyBorder="1" applyAlignment="1">
      <alignment horizontal="center" vertical="center" wrapText="1"/>
    </xf>
    <xf numFmtId="4" fontId="53" fillId="33" borderId="133" xfId="2" quotePrefix="1" applyNumberFormat="1" applyFont="1" applyFill="1" applyBorder="1" applyAlignment="1">
      <alignment horizontal="center" vertical="center" wrapText="1"/>
    </xf>
    <xf numFmtId="4" fontId="54" fillId="33" borderId="0" xfId="0" applyNumberFormat="1" applyFont="1" applyFill="1" applyBorder="1"/>
    <xf numFmtId="0" fontId="54" fillId="33" borderId="0" xfId="0" applyFont="1" applyFill="1" applyBorder="1"/>
    <xf numFmtId="0" fontId="54" fillId="33" borderId="16" xfId="0" applyFont="1" applyFill="1" applyBorder="1"/>
    <xf numFmtId="4" fontId="53" fillId="0" borderId="134" xfId="2" quotePrefix="1" applyNumberFormat="1" applyFont="1" applyFill="1" applyBorder="1" applyAlignment="1">
      <alignment horizontal="center" vertical="center" wrapText="1"/>
    </xf>
    <xf numFmtId="4" fontId="53" fillId="33" borderId="133" xfId="0" quotePrefix="1" applyNumberFormat="1" applyFont="1" applyFill="1" applyBorder="1" applyAlignment="1">
      <alignment horizontal="center" vertical="center" wrapText="1"/>
    </xf>
    <xf numFmtId="4" fontId="54" fillId="33" borderId="132" xfId="0" applyNumberFormat="1" applyFont="1" applyFill="1" applyBorder="1"/>
    <xf numFmtId="0" fontId="54" fillId="33" borderId="132" xfId="0" applyFont="1" applyFill="1" applyBorder="1"/>
    <xf numFmtId="0" fontId="54" fillId="33" borderId="133" xfId="0" applyFont="1" applyFill="1" applyBorder="1"/>
    <xf numFmtId="0" fontId="0" fillId="0" borderId="0" xfId="0"/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0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0" fillId="0" borderId="0" xfId="0"/>
    <xf numFmtId="167" fontId="69" fillId="63" borderId="60" xfId="0" applyNumberFormat="1" applyFont="1" applyFill="1" applyBorder="1"/>
    <xf numFmtId="4" fontId="52" fillId="33" borderId="16" xfId="0" applyNumberFormat="1" applyFont="1" applyFill="1" applyBorder="1" applyAlignment="1">
      <alignment horizontal="center" vertical="center"/>
    </xf>
    <xf numFmtId="4" fontId="52" fillId="0" borderId="5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9" fontId="75" fillId="56" borderId="141" xfId="155" applyNumberFormat="1" applyFont="1" applyFill="1" applyBorder="1" applyAlignment="1">
      <alignment horizontal="center" vertical="top" wrapText="1"/>
    </xf>
    <xf numFmtId="9" fontId="75" fillId="56" borderId="139" xfId="155" applyNumberFormat="1" applyFont="1" applyFill="1" applyBorder="1" applyAlignment="1">
      <alignment horizontal="center" vertical="top" wrapText="1"/>
    </xf>
    <xf numFmtId="4" fontId="75" fillId="56" borderId="142" xfId="155" applyNumberFormat="1" applyFont="1" applyFill="1" applyBorder="1" applyAlignment="1">
      <alignment horizontal="center" vertical="top" wrapText="1"/>
    </xf>
    <xf numFmtId="0" fontId="53" fillId="33" borderId="134" xfId="0" quotePrefix="1" applyFont="1" applyFill="1" applyBorder="1" applyAlignment="1">
      <alignment horizontal="left" vertical="center" wrapText="1"/>
    </xf>
    <xf numFmtId="0" fontId="53" fillId="0" borderId="134" xfId="0" quotePrefix="1" applyFont="1" applyBorder="1" applyAlignment="1">
      <alignment horizontal="left" vertical="center" wrapText="1"/>
    </xf>
    <xf numFmtId="0" fontId="53" fillId="0" borderId="131" xfId="0" quotePrefix="1" applyFont="1" applyFill="1" applyBorder="1" applyAlignment="1">
      <alignment horizontal="justify" vertical="center"/>
    </xf>
    <xf numFmtId="0" fontId="53" fillId="0" borderId="132" xfId="0" quotePrefix="1" applyFont="1" applyFill="1" applyBorder="1" applyAlignment="1">
      <alignment horizontal="justify" vertical="center"/>
    </xf>
    <xf numFmtId="0" fontId="53" fillId="0" borderId="133" xfId="0" quotePrefix="1" applyFont="1" applyFill="1" applyBorder="1" applyAlignment="1">
      <alignment horizontal="justify" vertical="center"/>
    </xf>
    <xf numFmtId="0" fontId="52" fillId="33" borderId="10" xfId="0" applyFont="1" applyFill="1" applyBorder="1" applyAlignment="1">
      <alignment horizontal="center" vertical="center"/>
    </xf>
    <xf numFmtId="0" fontId="52" fillId="33" borderId="11" xfId="0" applyFont="1" applyFill="1" applyBorder="1" applyAlignment="1">
      <alignment horizontal="center" vertical="center"/>
    </xf>
    <xf numFmtId="4" fontId="53" fillId="0" borderId="131" xfId="0" quotePrefix="1" applyNumberFormat="1" applyFont="1" applyBorder="1" applyAlignment="1">
      <alignment horizontal="justify" vertical="center" wrapText="1"/>
    </xf>
    <xf numFmtId="0" fontId="53" fillId="0" borderId="132" xfId="0" quotePrefix="1" applyFont="1" applyBorder="1" applyAlignment="1">
      <alignment horizontal="justify" vertical="center" wrapText="1"/>
    </xf>
    <xf numFmtId="0" fontId="53" fillId="0" borderId="133" xfId="0" quotePrefix="1" applyFont="1" applyBorder="1" applyAlignment="1">
      <alignment horizontal="justify" vertical="center" wrapText="1"/>
    </xf>
    <xf numFmtId="0" fontId="53" fillId="0" borderId="131" xfId="0" quotePrefix="1" applyFont="1" applyBorder="1" applyAlignment="1">
      <alignment horizontal="justify" vertical="center" wrapText="1"/>
    </xf>
    <xf numFmtId="0" fontId="53" fillId="33" borderId="131" xfId="0" quotePrefix="1" applyFont="1" applyFill="1" applyBorder="1" applyAlignment="1">
      <alignment horizontal="left" vertical="center" wrapText="1"/>
    </xf>
    <xf numFmtId="0" fontId="53" fillId="33" borderId="132" xfId="0" quotePrefix="1" applyFont="1" applyFill="1" applyBorder="1" applyAlignment="1">
      <alignment horizontal="left" vertical="center" wrapText="1"/>
    </xf>
    <xf numFmtId="0" fontId="53" fillId="33" borderId="133" xfId="0" quotePrefix="1" applyFont="1" applyFill="1" applyBorder="1" applyAlignment="1">
      <alignment horizontal="left" vertical="center" wrapText="1"/>
    </xf>
    <xf numFmtId="0" fontId="53" fillId="0" borderId="131" xfId="0" quotePrefix="1" applyFont="1" applyFill="1" applyBorder="1" applyAlignment="1">
      <alignment horizontal="justify" vertical="center" wrapText="1"/>
    </xf>
    <xf numFmtId="0" fontId="53" fillId="0" borderId="132" xfId="0" quotePrefix="1" applyFont="1" applyFill="1" applyBorder="1" applyAlignment="1">
      <alignment horizontal="justify" vertical="center" wrapText="1"/>
    </xf>
    <xf numFmtId="0" fontId="53" fillId="0" borderId="133" xfId="0" quotePrefix="1" applyFont="1" applyFill="1" applyBorder="1" applyAlignment="1">
      <alignment horizontal="justify" vertical="center" wrapText="1"/>
    </xf>
    <xf numFmtId="0" fontId="53" fillId="33" borderId="131" xfId="0" quotePrefix="1" applyFont="1" applyFill="1" applyBorder="1" applyAlignment="1">
      <alignment horizontal="justify" vertical="center" wrapText="1"/>
    </xf>
    <xf numFmtId="0" fontId="53" fillId="33" borderId="132" xfId="0" quotePrefix="1" applyFont="1" applyFill="1" applyBorder="1" applyAlignment="1">
      <alignment horizontal="justify" vertical="center" wrapText="1"/>
    </xf>
    <xf numFmtId="0" fontId="53" fillId="33" borderId="133" xfId="0" quotePrefix="1" applyFont="1" applyFill="1" applyBorder="1" applyAlignment="1">
      <alignment horizontal="justify" vertical="center" wrapText="1"/>
    </xf>
    <xf numFmtId="0" fontId="53" fillId="33" borderId="131" xfId="0" quotePrefix="1" applyFont="1" applyFill="1" applyBorder="1" applyAlignment="1">
      <alignment horizontal="justify" vertical="center"/>
    </xf>
    <xf numFmtId="0" fontId="53" fillId="33" borderId="132" xfId="0" quotePrefix="1" applyFont="1" applyFill="1" applyBorder="1" applyAlignment="1">
      <alignment horizontal="justify" vertical="center"/>
    </xf>
    <xf numFmtId="0" fontId="53" fillId="33" borderId="133" xfId="0" quotePrefix="1" applyFont="1" applyFill="1" applyBorder="1" applyAlignment="1">
      <alignment horizontal="justify" vertical="center"/>
    </xf>
    <xf numFmtId="49" fontId="43" fillId="0" borderId="56" xfId="75" applyNumberFormat="1" applyFont="1" applyBorder="1" applyAlignment="1">
      <alignment horizontal="center" vertical="top" wrapText="1"/>
    </xf>
    <xf numFmtId="49" fontId="43" fillId="0" borderId="57" xfId="75" applyNumberFormat="1" applyFont="1" applyBorder="1" applyAlignment="1">
      <alignment horizontal="center" vertical="top" wrapText="1"/>
    </xf>
    <xf numFmtId="49" fontId="43" fillId="0" borderId="58" xfId="75" applyNumberFormat="1" applyFont="1" applyBorder="1" applyAlignment="1">
      <alignment horizontal="center" vertical="top" wrapText="1"/>
    </xf>
    <xf numFmtId="49" fontId="43" fillId="0" borderId="32" xfId="75" applyNumberFormat="1" applyFont="1" applyBorder="1" applyAlignment="1">
      <alignment horizontal="center" vertical="top" wrapText="1"/>
    </xf>
    <xf numFmtId="49" fontId="43" fillId="0" borderId="0" xfId="75" applyNumberFormat="1" applyFont="1" applyBorder="1" applyAlignment="1">
      <alignment horizontal="center" vertical="top" wrapText="1"/>
    </xf>
    <xf numFmtId="49" fontId="43" fillId="0" borderId="16" xfId="75" applyNumberFormat="1" applyFont="1" applyBorder="1" applyAlignment="1">
      <alignment horizontal="center" vertical="top" wrapText="1"/>
    </xf>
    <xf numFmtId="49" fontId="43" fillId="0" borderId="19" xfId="75" applyNumberFormat="1" applyFont="1" applyBorder="1" applyAlignment="1">
      <alignment horizontal="center" vertical="top" wrapText="1"/>
    </xf>
    <xf numFmtId="49" fontId="43" fillId="0" borderId="22" xfId="75" applyNumberFormat="1" applyFont="1" applyBorder="1" applyAlignment="1">
      <alignment horizontal="center" vertical="top" wrapText="1"/>
    </xf>
    <xf numFmtId="49" fontId="43" fillId="0" borderId="20" xfId="75" applyNumberFormat="1" applyFont="1" applyBorder="1" applyAlignment="1">
      <alignment horizontal="center" vertical="top" wrapText="1"/>
    </xf>
    <xf numFmtId="0" fontId="52" fillId="0" borderId="10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33" borderId="13" xfId="1" applyFont="1" applyFill="1" applyBorder="1" applyAlignment="1">
      <alignment horizontal="center" vertical="center" wrapText="1"/>
    </xf>
    <xf numFmtId="0" fontId="52" fillId="33" borderId="134" xfId="1" applyFont="1" applyFill="1" applyBorder="1" applyAlignment="1">
      <alignment horizontal="center" vertical="center" wrapText="1"/>
    </xf>
    <xf numFmtId="0" fontId="52" fillId="33" borderId="14" xfId="1" applyFont="1" applyFill="1" applyBorder="1" applyAlignment="1">
      <alignment horizontal="center" vertical="center" wrapText="1"/>
    </xf>
    <xf numFmtId="0" fontId="52" fillId="33" borderId="15" xfId="1" applyFont="1" applyFill="1" applyBorder="1" applyAlignment="1">
      <alignment horizontal="center" vertical="center" wrapText="1"/>
    </xf>
    <xf numFmtId="0" fontId="52" fillId="33" borderId="0" xfId="1" applyFont="1" applyFill="1" applyBorder="1" applyAlignment="1">
      <alignment horizontal="center" vertical="center" wrapText="1"/>
    </xf>
    <xf numFmtId="0" fontId="52" fillId="33" borderId="16" xfId="1" applyFont="1" applyFill="1" applyBorder="1" applyAlignment="1">
      <alignment horizontal="center" vertical="center" wrapText="1"/>
    </xf>
    <xf numFmtId="0" fontId="52" fillId="33" borderId="22" xfId="1" applyFont="1" applyFill="1" applyBorder="1" applyAlignment="1">
      <alignment horizontal="center" vertical="center" wrapText="1"/>
    </xf>
    <xf numFmtId="0" fontId="52" fillId="33" borderId="20" xfId="1" applyFont="1" applyFill="1" applyBorder="1" applyAlignment="1">
      <alignment horizontal="center" vertical="center" wrapText="1"/>
    </xf>
    <xf numFmtId="0" fontId="52" fillId="33" borderId="17" xfId="1" applyNumberFormat="1" applyFont="1" applyFill="1" applyBorder="1" applyAlignment="1">
      <alignment horizontal="center" vertical="center" wrapText="1"/>
    </xf>
    <xf numFmtId="0" fontId="52" fillId="33" borderId="15" xfId="1" applyNumberFormat="1" applyFont="1" applyFill="1" applyBorder="1" applyAlignment="1">
      <alignment horizontal="center" vertical="center" wrapText="1"/>
    </xf>
    <xf numFmtId="0" fontId="52" fillId="33" borderId="19" xfId="1" applyNumberFormat="1" applyFont="1" applyFill="1" applyBorder="1" applyAlignment="1">
      <alignment horizontal="center" vertical="center" wrapText="1"/>
    </xf>
    <xf numFmtId="0" fontId="52" fillId="33" borderId="20" xfId="1" applyNumberFormat="1" applyFont="1" applyFill="1" applyBorder="1" applyAlignment="1">
      <alignment horizontal="center" vertical="center" wrapText="1"/>
    </xf>
    <xf numFmtId="10" fontId="52" fillId="33" borderId="139" xfId="106" applyNumberFormat="1" applyFont="1" applyFill="1" applyBorder="1" applyAlignment="1">
      <alignment horizontal="center" vertical="center" wrapText="1"/>
    </xf>
    <xf numFmtId="10" fontId="52" fillId="33" borderId="21" xfId="106" applyNumberFormat="1" applyFont="1" applyFill="1" applyBorder="1" applyAlignment="1">
      <alignment horizontal="center" vertical="center" wrapText="1"/>
    </xf>
    <xf numFmtId="2" fontId="52" fillId="33" borderId="139" xfId="106" applyNumberFormat="1" applyFont="1" applyFill="1" applyBorder="1" applyAlignment="1">
      <alignment horizontal="center" vertical="center" wrapText="1"/>
    </xf>
    <xf numFmtId="2" fontId="52" fillId="33" borderId="21" xfId="106" applyNumberFormat="1" applyFont="1" applyFill="1" applyBorder="1" applyAlignment="1">
      <alignment horizontal="center" vertical="center" wrapText="1"/>
    </xf>
    <xf numFmtId="0" fontId="53" fillId="33" borderId="131" xfId="0" quotePrefix="1" applyFont="1" applyFill="1" applyBorder="1" applyAlignment="1">
      <alignment horizontal="left" vertical="center"/>
    </xf>
    <xf numFmtId="0" fontId="53" fillId="33" borderId="132" xfId="0" quotePrefix="1" applyFont="1" applyFill="1" applyBorder="1" applyAlignment="1">
      <alignment horizontal="left" vertical="center"/>
    </xf>
    <xf numFmtId="0" fontId="53" fillId="0" borderId="131" xfId="2" quotePrefix="1" applyFont="1" applyFill="1" applyBorder="1" applyAlignment="1">
      <alignment horizontal="justify" vertical="center" wrapText="1"/>
    </xf>
    <xf numFmtId="0" fontId="53" fillId="0" borderId="132" xfId="2" quotePrefix="1" applyFont="1" applyFill="1" applyBorder="1" applyAlignment="1">
      <alignment horizontal="justify" vertical="center" wrapText="1"/>
    </xf>
    <xf numFmtId="0" fontId="53" fillId="0" borderId="133" xfId="2" quotePrefix="1" applyFont="1" applyFill="1" applyBorder="1" applyAlignment="1">
      <alignment horizontal="justify" vertical="center" wrapText="1"/>
    </xf>
    <xf numFmtId="0" fontId="52" fillId="33" borderId="131" xfId="0" applyFont="1" applyFill="1" applyBorder="1" applyAlignment="1">
      <alignment horizontal="center" vertical="center"/>
    </xf>
    <xf numFmtId="0" fontId="52" fillId="33" borderId="132" xfId="0" applyFont="1" applyFill="1" applyBorder="1" applyAlignment="1">
      <alignment horizontal="center" vertical="center"/>
    </xf>
    <xf numFmtId="49" fontId="43" fillId="0" borderId="136" xfId="75" applyNumberFormat="1" applyFont="1" applyBorder="1" applyAlignment="1">
      <alignment horizontal="center" vertical="top" wrapText="1"/>
    </xf>
    <xf numFmtId="49" fontId="43" fillId="0" borderId="138" xfId="75" applyNumberFormat="1" applyFont="1" applyBorder="1" applyAlignment="1">
      <alignment horizontal="center" vertical="top" wrapText="1"/>
    </xf>
    <xf numFmtId="0" fontId="52" fillId="0" borderId="131" xfId="0" applyFont="1" applyBorder="1" applyAlignment="1">
      <alignment horizontal="center" vertical="center" wrapText="1"/>
    </xf>
    <xf numFmtId="0" fontId="52" fillId="0" borderId="132" xfId="0" applyFont="1" applyBorder="1" applyAlignment="1">
      <alignment horizontal="center" vertical="center" wrapText="1"/>
    </xf>
    <xf numFmtId="0" fontId="52" fillId="0" borderId="133" xfId="0" applyFont="1" applyBorder="1" applyAlignment="1">
      <alignment horizontal="center" vertical="center" wrapText="1"/>
    </xf>
    <xf numFmtId="0" fontId="52" fillId="33" borderId="57" xfId="1" applyFont="1" applyFill="1" applyBorder="1" applyAlignment="1">
      <alignment horizontal="center" vertical="center" wrapText="1"/>
    </xf>
    <xf numFmtId="0" fontId="52" fillId="33" borderId="138" xfId="1" applyFont="1" applyFill="1" applyBorder="1" applyAlignment="1">
      <alignment horizontal="center" vertical="center" wrapText="1"/>
    </xf>
    <xf numFmtId="0" fontId="52" fillId="33" borderId="136" xfId="1" applyNumberFormat="1" applyFont="1" applyFill="1" applyBorder="1" applyAlignment="1">
      <alignment horizontal="center" vertical="center" wrapText="1"/>
    </xf>
    <xf numFmtId="0" fontId="52" fillId="33" borderId="138" xfId="1" applyNumberFormat="1" applyFont="1" applyFill="1" applyBorder="1" applyAlignment="1">
      <alignment horizontal="center" vertical="center" wrapText="1"/>
    </xf>
    <xf numFmtId="0" fontId="74" fillId="67" borderId="90" xfId="155" applyFont="1" applyFill="1" applyBorder="1" applyAlignment="1">
      <alignment horizontal="left" vertical="top" wrapText="1"/>
    </xf>
    <xf numFmtId="0" fontId="74" fillId="67" borderId="91" xfId="155" applyFont="1" applyFill="1" applyBorder="1" applyAlignment="1">
      <alignment horizontal="left" vertical="top" wrapText="1"/>
    </xf>
    <xf numFmtId="0" fontId="74" fillId="67" borderId="13" xfId="155" applyFont="1" applyFill="1" applyBorder="1" applyAlignment="1">
      <alignment horizontal="center" vertical="center" wrapText="1"/>
    </xf>
    <xf numFmtId="0" fontId="73" fillId="67" borderId="13" xfId="155" applyFont="1" applyFill="1" applyBorder="1" applyAlignment="1">
      <alignment horizontal="center" wrapText="1"/>
    </xf>
    <xf numFmtId="0" fontId="74" fillId="67" borderId="86" xfId="155" applyFont="1" applyFill="1" applyBorder="1" applyAlignment="1">
      <alignment horizontal="left" vertical="top" wrapText="1"/>
    </xf>
    <xf numFmtId="0" fontId="74" fillId="67" borderId="0" xfId="155" applyFont="1" applyFill="1" applyAlignment="1">
      <alignment horizontal="left" vertical="top" wrapText="1"/>
    </xf>
    <xf numFmtId="0" fontId="74" fillId="67" borderId="88" xfId="155" applyFont="1" applyFill="1" applyBorder="1" applyAlignment="1">
      <alignment horizontal="left" vertical="top" wrapText="1"/>
    </xf>
    <xf numFmtId="0" fontId="74" fillId="67" borderId="89" xfId="155" applyFont="1" applyFill="1" applyBorder="1" applyAlignment="1">
      <alignment horizontal="left" vertical="top" wrapText="1"/>
    </xf>
    <xf numFmtId="0" fontId="83" fillId="0" borderId="102" xfId="0" applyFont="1" applyBorder="1" applyAlignment="1">
      <alignment horizontal="left"/>
    </xf>
    <xf numFmtId="0" fontId="83" fillId="0" borderId="57" xfId="0" applyFont="1" applyBorder="1" applyAlignment="1">
      <alignment horizontal="left"/>
    </xf>
    <xf numFmtId="0" fontId="83" fillId="0" borderId="103" xfId="0" applyFont="1" applyBorder="1" applyAlignment="1">
      <alignment horizontal="left"/>
    </xf>
    <xf numFmtId="0" fontId="83" fillId="0" borderId="112" xfId="0" applyFont="1" applyBorder="1" applyAlignment="1">
      <alignment horizontal="left"/>
    </xf>
    <xf numFmtId="0" fontId="83" fillId="0" borderId="113" xfId="0" applyFont="1" applyBorder="1" applyAlignment="1">
      <alignment horizontal="left"/>
    </xf>
    <xf numFmtId="0" fontId="83" fillId="0" borderId="114" xfId="0" applyFont="1" applyBorder="1" applyAlignment="1">
      <alignment horizontal="left"/>
    </xf>
    <xf numFmtId="0" fontId="82" fillId="0" borderId="98" xfId="0" applyFont="1" applyBorder="1" applyAlignment="1">
      <alignment horizontal="center" vertical="center"/>
    </xf>
    <xf numFmtId="0" fontId="82" fillId="0" borderId="61" xfId="0" applyFont="1" applyBorder="1" applyAlignment="1">
      <alignment horizontal="center" vertical="center"/>
    </xf>
    <xf numFmtId="0" fontId="82" fillId="0" borderId="99" xfId="0" applyFont="1" applyBorder="1" applyAlignment="1">
      <alignment horizontal="center" vertical="center"/>
    </xf>
    <xf numFmtId="0" fontId="82" fillId="0" borderId="104" xfId="0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2" fillId="0" borderId="110" xfId="0" applyFont="1" applyBorder="1" applyAlignment="1">
      <alignment horizontal="center" vertical="center"/>
    </xf>
    <xf numFmtId="0" fontId="83" fillId="61" borderId="107" xfId="0" applyFont="1" applyFill="1" applyBorder="1" applyAlignment="1">
      <alignment horizontal="center"/>
    </xf>
    <xf numFmtId="0" fontId="83" fillId="61" borderId="55" xfId="0" applyFont="1" applyFill="1" applyBorder="1" applyAlignment="1">
      <alignment horizontal="center"/>
    </xf>
    <xf numFmtId="0" fontId="83" fillId="61" borderId="108" xfId="0" applyFont="1" applyFill="1" applyBorder="1" applyAlignment="1">
      <alignment horizontal="center"/>
    </xf>
    <xf numFmtId="0" fontId="86" fillId="0" borderId="57" xfId="155" quotePrefix="1" applyFont="1" applyBorder="1" applyAlignment="1">
      <alignment horizontal="left" wrapText="1"/>
    </xf>
    <xf numFmtId="0" fontId="86" fillId="0" borderId="57" xfId="155" applyFont="1" applyBorder="1" applyAlignment="1">
      <alignment horizontal="left" wrapText="1"/>
    </xf>
    <xf numFmtId="0" fontId="72" fillId="0" borderId="0" xfId="155" quotePrefix="1" applyFont="1" applyBorder="1" applyAlignment="1">
      <alignment horizontal="left"/>
    </xf>
    <xf numFmtId="4" fontId="72" fillId="0" borderId="0" xfId="155" applyNumberFormat="1" applyFont="1" applyAlignment="1">
      <alignment horizontal="left"/>
    </xf>
    <xf numFmtId="0" fontId="72" fillId="65" borderId="0" xfId="155" applyFont="1" applyFill="1" applyAlignment="1">
      <alignment horizontal="center"/>
    </xf>
    <xf numFmtId="0" fontId="86" fillId="0" borderId="57" xfId="155" quotePrefix="1" applyFont="1" applyBorder="1" applyAlignment="1">
      <alignment horizontal="left" vertical="center" wrapText="1"/>
    </xf>
    <xf numFmtId="4" fontId="86" fillId="0" borderId="57" xfId="155" applyNumberFormat="1" applyFont="1" applyBorder="1" applyAlignment="1">
      <alignment horizontal="left"/>
    </xf>
    <xf numFmtId="0" fontId="20" fillId="59" borderId="132" xfId="1" applyFont="1" applyFill="1" applyBorder="1" applyAlignment="1">
      <alignment horizontal="right" vertical="center"/>
    </xf>
    <xf numFmtId="0" fontId="20" fillId="59" borderId="133" xfId="1" applyFont="1" applyFill="1" applyBorder="1" applyAlignment="1">
      <alignment horizontal="right" vertical="center"/>
    </xf>
    <xf numFmtId="0" fontId="44" fillId="57" borderId="139" xfId="148" applyFont="1" applyFill="1" applyBorder="1" applyAlignment="1">
      <alignment horizontal="center" vertical="center" wrapText="1"/>
    </xf>
    <xf numFmtId="0" fontId="44" fillId="57" borderId="21" xfId="148" applyFont="1" applyFill="1" applyBorder="1" applyAlignment="1">
      <alignment horizontal="center" vertical="center" wrapText="1"/>
    </xf>
    <xf numFmtId="0" fontId="44" fillId="57" borderId="139" xfId="148" applyFont="1" applyFill="1" applyBorder="1" applyAlignment="1">
      <alignment horizontal="left" vertical="center" wrapText="1"/>
    </xf>
    <xf numFmtId="0" fontId="44" fillId="57" borderId="21" xfId="148" applyFont="1" applyFill="1" applyBorder="1" applyAlignment="1">
      <alignment horizontal="left" vertical="center" wrapText="1"/>
    </xf>
    <xf numFmtId="172" fontId="44" fillId="57" borderId="139" xfId="65" applyNumberFormat="1" applyFont="1" applyFill="1" applyBorder="1" applyAlignment="1">
      <alignment horizontal="center" vertical="center" wrapText="1"/>
    </xf>
    <xf numFmtId="172" fontId="44" fillId="57" borderId="21" xfId="65" applyNumberFormat="1" applyFont="1" applyFill="1" applyBorder="1" applyAlignment="1">
      <alignment horizontal="center" vertical="center" wrapText="1"/>
    </xf>
    <xf numFmtId="0" fontId="20" fillId="0" borderId="40" xfId="1" applyFont="1" applyBorder="1" applyAlignment="1">
      <alignment horizontal="right" vertical="center"/>
    </xf>
    <xf numFmtId="0" fontId="20" fillId="0" borderId="41" xfId="1" applyFont="1" applyBorder="1" applyAlignment="1">
      <alignment horizontal="right" vertical="center"/>
    </xf>
    <xf numFmtId="0" fontId="85" fillId="0" borderId="40" xfId="1" applyFont="1" applyBorder="1" applyAlignment="1">
      <alignment horizontal="right" vertical="center"/>
    </xf>
    <xf numFmtId="0" fontId="85" fillId="0" borderId="41" xfId="1" applyFont="1" applyBorder="1" applyAlignment="1">
      <alignment horizontal="right" vertical="center"/>
    </xf>
    <xf numFmtId="0" fontId="20" fillId="59" borderId="11" xfId="76" applyFont="1" applyFill="1" applyBorder="1" applyAlignment="1">
      <alignment horizontal="right" vertical="center"/>
    </xf>
    <xf numFmtId="0" fontId="20" fillId="59" borderId="12" xfId="76" applyFont="1" applyFill="1" applyBorder="1" applyAlignment="1">
      <alignment horizontal="right" vertical="center"/>
    </xf>
    <xf numFmtId="0" fontId="44" fillId="57" borderId="18" xfId="148" applyFont="1" applyFill="1" applyBorder="1" applyAlignment="1">
      <alignment horizontal="center" vertical="center" wrapText="1"/>
    </xf>
    <xf numFmtId="0" fontId="44" fillId="57" borderId="18" xfId="148" quotePrefix="1" applyFont="1" applyFill="1" applyBorder="1" applyAlignment="1">
      <alignment horizontal="justify" vertical="center" wrapText="1"/>
    </xf>
    <xf numFmtId="0" fontId="44" fillId="57" borderId="21" xfId="148" applyFont="1" applyFill="1" applyBorder="1" applyAlignment="1">
      <alignment horizontal="justify" vertical="center" wrapText="1"/>
    </xf>
    <xf numFmtId="172" fontId="44" fillId="57" borderId="18" xfId="65" applyNumberFormat="1" applyFont="1" applyFill="1" applyBorder="1" applyAlignment="1">
      <alignment horizontal="center" vertical="center" wrapText="1"/>
    </xf>
    <xf numFmtId="0" fontId="44" fillId="57" borderId="18" xfId="148" applyFont="1" applyFill="1" applyBorder="1" applyAlignment="1">
      <alignment horizontal="justify" vertical="center" wrapText="1"/>
    </xf>
    <xf numFmtId="0" fontId="44" fillId="57" borderId="18" xfId="148" applyFont="1" applyFill="1" applyBorder="1" applyAlignment="1">
      <alignment horizontal="left" vertical="center" wrapText="1"/>
    </xf>
    <xf numFmtId="0" fontId="20" fillId="0" borderId="43" xfId="1" applyFont="1" applyBorder="1" applyAlignment="1">
      <alignment horizontal="right" vertical="center"/>
    </xf>
    <xf numFmtId="0" fontId="20" fillId="0" borderId="44" xfId="1" applyFont="1" applyBorder="1" applyAlignment="1">
      <alignment horizontal="right" vertical="center"/>
    </xf>
    <xf numFmtId="172" fontId="44" fillId="57" borderId="54" xfId="65" applyNumberFormat="1" applyFont="1" applyFill="1" applyBorder="1" applyAlignment="1">
      <alignment horizontal="center" vertical="center" wrapText="1"/>
    </xf>
    <xf numFmtId="0" fontId="17" fillId="0" borderId="10" xfId="75" quotePrefix="1" applyFont="1" applyBorder="1" applyAlignment="1">
      <alignment horizontal="center" vertical="center" wrapText="1"/>
    </xf>
    <xf numFmtId="0" fontId="17" fillId="0" borderId="11" xfId="75" quotePrefix="1" applyFont="1" applyBorder="1" applyAlignment="1">
      <alignment horizontal="center" vertical="center" wrapText="1"/>
    </xf>
    <xf numFmtId="0" fontId="17" fillId="0" borderId="12" xfId="75" quotePrefix="1" applyFont="1" applyBorder="1" applyAlignment="1">
      <alignment horizontal="center" vertical="center" wrapText="1"/>
    </xf>
    <xf numFmtId="0" fontId="17" fillId="0" borderId="10" xfId="75" applyFont="1" applyBorder="1" applyAlignment="1">
      <alignment horizontal="center" vertical="center" wrapText="1"/>
    </xf>
    <xf numFmtId="0" fontId="17" fillId="0" borderId="11" xfId="75" applyFont="1" applyBorder="1" applyAlignment="1">
      <alignment horizontal="center" vertical="center" wrapText="1"/>
    </xf>
    <xf numFmtId="0" fontId="17" fillId="0" borderId="12" xfId="75" applyFont="1" applyBorder="1" applyAlignment="1">
      <alignment horizontal="center" vertical="center" wrapText="1"/>
    </xf>
    <xf numFmtId="0" fontId="18" fillId="0" borderId="17" xfId="75" quotePrefix="1" applyFont="1" applyBorder="1" applyAlignment="1">
      <alignment horizontal="center" vertical="center" wrapText="1"/>
    </xf>
    <xf numFmtId="0" fontId="18" fillId="0" borderId="14" xfId="75" quotePrefix="1" applyFont="1" applyBorder="1" applyAlignment="1">
      <alignment horizontal="center" vertical="center" wrapText="1"/>
    </xf>
    <xf numFmtId="0" fontId="18" fillId="0" borderId="15" xfId="75" quotePrefix="1" applyFont="1" applyBorder="1" applyAlignment="1">
      <alignment horizontal="center" vertical="center" wrapText="1"/>
    </xf>
    <xf numFmtId="0" fontId="18" fillId="0" borderId="32" xfId="75" quotePrefix="1" applyFont="1" applyBorder="1" applyAlignment="1">
      <alignment horizontal="center" vertical="center" wrapText="1"/>
    </xf>
    <xf numFmtId="0" fontId="18" fillId="0" borderId="0" xfId="75" quotePrefix="1" applyFont="1" applyBorder="1" applyAlignment="1">
      <alignment horizontal="center" vertical="center" wrapText="1"/>
    </xf>
    <xf numFmtId="0" fontId="18" fillId="0" borderId="16" xfId="75" quotePrefix="1" applyFont="1" applyBorder="1" applyAlignment="1">
      <alignment horizontal="center" vertical="center" wrapText="1"/>
    </xf>
    <xf numFmtId="0" fontId="18" fillId="0" borderId="19" xfId="75" quotePrefix="1" applyFont="1" applyBorder="1" applyAlignment="1">
      <alignment horizontal="center" vertical="center" wrapText="1"/>
    </xf>
    <xf numFmtId="0" fontId="18" fillId="0" borderId="22" xfId="75" quotePrefix="1" applyFont="1" applyBorder="1" applyAlignment="1">
      <alignment horizontal="center" vertical="center" wrapText="1"/>
    </xf>
    <xf numFmtId="0" fontId="18" fillId="0" borderId="20" xfId="75" quotePrefix="1" applyFont="1" applyBorder="1" applyAlignment="1">
      <alignment horizontal="center" vertical="center" wrapText="1"/>
    </xf>
    <xf numFmtId="0" fontId="18" fillId="0" borderId="17" xfId="1" applyNumberFormat="1" applyFont="1" applyBorder="1" applyAlignment="1">
      <alignment horizontal="right" vertical="center" wrapText="1"/>
    </xf>
    <xf numFmtId="0" fontId="18" fillId="0" borderId="15" xfId="1" applyNumberFormat="1" applyFont="1" applyBorder="1" applyAlignment="1">
      <alignment horizontal="right" vertical="center" wrapText="1"/>
    </xf>
    <xf numFmtId="0" fontId="18" fillId="0" borderId="19" xfId="1" applyNumberFormat="1" applyFont="1" applyBorder="1" applyAlignment="1">
      <alignment horizontal="right" vertical="center" wrapText="1"/>
    </xf>
    <xf numFmtId="0" fontId="18" fillId="0" borderId="20" xfId="1" applyNumberFormat="1" applyFont="1" applyBorder="1" applyAlignment="1">
      <alignment horizontal="right" vertical="center" wrapText="1"/>
    </xf>
    <xf numFmtId="0" fontId="20" fillId="59" borderId="11" xfId="1" applyFont="1" applyFill="1" applyBorder="1" applyAlignment="1">
      <alignment horizontal="right" vertical="center"/>
    </xf>
    <xf numFmtId="0" fontId="20" fillId="59" borderId="12" xfId="1" applyFont="1" applyFill="1" applyBorder="1" applyAlignment="1">
      <alignment horizontal="right" vertical="center"/>
    </xf>
    <xf numFmtId="0" fontId="20" fillId="59" borderId="132" xfId="76" applyFont="1" applyFill="1" applyBorder="1" applyAlignment="1">
      <alignment horizontal="right" vertical="center"/>
    </xf>
    <xf numFmtId="0" fontId="20" fillId="59" borderId="133" xfId="76" applyFont="1" applyFill="1" applyBorder="1" applyAlignment="1">
      <alignment horizontal="right" vertical="center"/>
    </xf>
    <xf numFmtId="0" fontId="44" fillId="57" borderId="139" xfId="148" quotePrefix="1" applyFont="1" applyFill="1" applyBorder="1" applyAlignment="1">
      <alignment horizontal="justify" vertical="center" wrapText="1"/>
    </xf>
    <xf numFmtId="0" fontId="68" fillId="63" borderId="60" xfId="0" applyFont="1" applyFill="1" applyBorder="1" applyAlignment="1">
      <alignment horizontal="right"/>
    </xf>
    <xf numFmtId="0" fontId="69" fillId="63" borderId="60" xfId="0" applyFont="1" applyFill="1" applyBorder="1" applyAlignment="1">
      <alignment horizontal="right"/>
    </xf>
    <xf numFmtId="0" fontId="68" fillId="63" borderId="61" xfId="0" applyFont="1" applyFill="1" applyBorder="1" applyAlignment="1">
      <alignment horizontal="right"/>
    </xf>
    <xf numFmtId="0" fontId="69" fillId="63" borderId="61" xfId="0" applyFont="1" applyFill="1" applyBorder="1" applyAlignment="1">
      <alignment horizontal="right"/>
    </xf>
    <xf numFmtId="0" fontId="68" fillId="63" borderId="62" xfId="0" applyFont="1" applyFill="1" applyBorder="1" applyAlignment="1">
      <alignment horizontal="right"/>
    </xf>
    <xf numFmtId="0" fontId="68" fillId="63" borderId="61" xfId="0" applyFont="1" applyFill="1" applyBorder="1" applyAlignment="1">
      <alignment vertical="center"/>
    </xf>
    <xf numFmtId="0" fontId="68" fillId="63" borderId="60" xfId="0" applyFont="1" applyFill="1" applyBorder="1" applyAlignment="1">
      <alignment vertical="center"/>
    </xf>
    <xf numFmtId="0" fontId="68" fillId="63" borderId="61" xfId="0" applyFont="1" applyFill="1" applyBorder="1" applyAlignment="1">
      <alignment horizontal="center" vertical="center"/>
    </xf>
    <xf numFmtId="0" fontId="68" fillId="63" borderId="60" xfId="0" applyFont="1" applyFill="1" applyBorder="1" applyAlignment="1">
      <alignment horizontal="center" vertical="center"/>
    </xf>
    <xf numFmtId="0" fontId="68" fillId="63" borderId="62" xfId="0" applyFont="1" applyFill="1" applyBorder="1" applyAlignment="1">
      <alignment horizontal="center" vertical="center"/>
    </xf>
    <xf numFmtId="0" fontId="68" fillId="63" borderId="0" xfId="0" applyFont="1" applyFill="1" applyAlignment="1">
      <alignment horizontal="right"/>
    </xf>
    <xf numFmtId="0" fontId="68" fillId="63" borderId="59" xfId="0" applyFont="1" applyFill="1" applyBorder="1" applyAlignment="1">
      <alignment horizontal="right"/>
    </xf>
    <xf numFmtId="0" fontId="68" fillId="64" borderId="61" xfId="0" applyFont="1" applyFill="1" applyBorder="1" applyAlignment="1">
      <alignment horizontal="right"/>
    </xf>
    <xf numFmtId="0" fontId="68" fillId="64" borderId="59" xfId="0" applyFont="1" applyFill="1" applyBorder="1" applyAlignment="1">
      <alignment horizontal="right"/>
    </xf>
    <xf numFmtId="0" fontId="68" fillId="64" borderId="62" xfId="0" applyFont="1" applyFill="1" applyBorder="1" applyAlignment="1">
      <alignment horizontal="center"/>
    </xf>
    <xf numFmtId="0" fontId="68" fillId="64" borderId="62" xfId="0" applyFont="1" applyFill="1" applyBorder="1"/>
    <xf numFmtId="0" fontId="68" fillId="64" borderId="62" xfId="0" applyFont="1" applyFill="1" applyBorder="1" applyAlignment="1">
      <alignment horizontal="right"/>
    </xf>
    <xf numFmtId="0" fontId="69" fillId="64" borderId="61" xfId="0" applyFont="1" applyFill="1" applyBorder="1" applyAlignment="1">
      <alignment horizontal="right"/>
    </xf>
    <xf numFmtId="0" fontId="68" fillId="64" borderId="60" xfId="0" applyFont="1" applyFill="1" applyBorder="1" applyAlignment="1">
      <alignment horizontal="right"/>
    </xf>
    <xf numFmtId="0" fontId="69" fillId="64" borderId="60" xfId="0" applyFont="1" applyFill="1" applyBorder="1" applyAlignment="1">
      <alignment horizontal="right"/>
    </xf>
    <xf numFmtId="0" fontId="69" fillId="64" borderId="62" xfId="0" applyFont="1" applyFill="1" applyBorder="1" applyAlignment="1">
      <alignment horizontal="right"/>
    </xf>
    <xf numFmtId="0" fontId="68" fillId="64" borderId="61" xfId="0" applyFont="1" applyFill="1" applyBorder="1" applyAlignment="1">
      <alignment vertical="center"/>
    </xf>
    <xf numFmtId="0" fontId="68" fillId="64" borderId="60" xfId="0" applyFont="1" applyFill="1" applyBorder="1" applyAlignment="1">
      <alignment vertical="center"/>
    </xf>
    <xf numFmtId="0" fontId="68" fillId="64" borderId="61" xfId="0" applyFont="1" applyFill="1" applyBorder="1" applyAlignment="1">
      <alignment horizontal="center" vertical="center"/>
    </xf>
    <xf numFmtId="0" fontId="68" fillId="64" borderId="60" xfId="0" applyFont="1" applyFill="1" applyBorder="1" applyAlignment="1">
      <alignment horizontal="center" vertical="center"/>
    </xf>
    <xf numFmtId="0" fontId="68" fillId="64" borderId="62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vertical="center" wrapText="1"/>
    </xf>
    <xf numFmtId="0" fontId="67" fillId="64" borderId="60" xfId="0" applyFont="1" applyFill="1" applyBorder="1" applyAlignment="1">
      <alignment horizontal="center" vertical="center"/>
    </xf>
    <xf numFmtId="0" fontId="66" fillId="64" borderId="60" xfId="0" applyFont="1" applyFill="1" applyBorder="1" applyAlignment="1">
      <alignment horizontal="center" vertical="center"/>
    </xf>
    <xf numFmtId="0" fontId="68" fillId="64" borderId="0" xfId="0" applyFont="1" applyFill="1" applyAlignment="1">
      <alignment horizontal="right"/>
    </xf>
    <xf numFmtId="0" fontId="69" fillId="64" borderId="0" xfId="0" applyFont="1" applyFill="1" applyAlignment="1">
      <alignment horizontal="right"/>
    </xf>
    <xf numFmtId="167" fontId="68" fillId="64" borderId="0" xfId="0" applyNumberFormat="1" applyFont="1" applyFill="1" applyAlignment="1">
      <alignment horizontal="right"/>
    </xf>
    <xf numFmtId="0" fontId="66" fillId="63" borderId="60" xfId="0" applyFont="1" applyFill="1" applyBorder="1" applyAlignment="1">
      <alignment vertical="center" wrapText="1"/>
    </xf>
    <xf numFmtId="0" fontId="67" fillId="63" borderId="60" xfId="0" applyFont="1" applyFill="1" applyBorder="1" applyAlignment="1">
      <alignment horizontal="center" vertical="center"/>
    </xf>
    <xf numFmtId="0" fontId="66" fillId="63" borderId="60" xfId="0" applyFont="1" applyFill="1" applyBorder="1" applyAlignment="1">
      <alignment horizontal="center" vertical="center"/>
    </xf>
    <xf numFmtId="0" fontId="68" fillId="63" borderId="62" xfId="0" applyFont="1" applyFill="1" applyBorder="1" applyAlignment="1">
      <alignment horizontal="center"/>
    </xf>
    <xf numFmtId="0" fontId="68" fillId="63" borderId="62" xfId="0" applyFont="1" applyFill="1" applyBorder="1"/>
    <xf numFmtId="0" fontId="69" fillId="63" borderId="0" xfId="0" applyFont="1" applyFill="1" applyAlignment="1">
      <alignment horizontal="right"/>
    </xf>
    <xf numFmtId="167" fontId="68" fillId="63" borderId="0" xfId="0" applyNumberFormat="1" applyFont="1" applyFill="1" applyAlignment="1">
      <alignment horizontal="right"/>
    </xf>
    <xf numFmtId="167" fontId="69" fillId="63" borderId="0" xfId="0" applyNumberFormat="1" applyFont="1" applyFill="1" applyAlignment="1">
      <alignment horizontal="right"/>
    </xf>
    <xf numFmtId="0" fontId="69" fillId="63" borderId="62" xfId="0" applyFont="1" applyFill="1" applyBorder="1" applyAlignment="1">
      <alignment horizontal="right"/>
    </xf>
    <xf numFmtId="167" fontId="69" fillId="64" borderId="0" xfId="0" applyNumberFormat="1" applyFont="1" applyFill="1" applyAlignment="1">
      <alignment horizontal="right"/>
    </xf>
    <xf numFmtId="0" fontId="15" fillId="59" borderId="0" xfId="0" applyFont="1" applyFill="1" applyAlignment="1">
      <alignment horizontal="left" vertical="center"/>
    </xf>
    <xf numFmtId="0" fontId="15" fillId="71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1" fillId="59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80" fillId="70" borderId="109" xfId="157" applyNumberFormat="1" applyFont="1" applyFill="1" applyBorder="1" applyAlignment="1">
      <alignment horizontal="left" vertical="center"/>
    </xf>
    <xf numFmtId="49" fontId="80" fillId="70" borderId="11" xfId="157" applyNumberFormat="1" applyFont="1" applyFill="1" applyBorder="1" applyAlignment="1">
      <alignment horizontal="left" vertical="center"/>
    </xf>
    <xf numFmtId="49" fontId="80" fillId="70" borderId="12" xfId="157" applyNumberFormat="1" applyFont="1" applyFill="1" applyBorder="1" applyAlignment="1">
      <alignment horizontal="left" vertical="center"/>
    </xf>
    <xf numFmtId="0" fontId="49" fillId="0" borderId="102" xfId="157" applyFont="1" applyBorder="1" applyAlignment="1">
      <alignment horizontal="left" vertical="center"/>
    </xf>
    <xf numFmtId="0" fontId="49" fillId="0" borderId="14" xfId="157" applyFont="1" applyBorder="1" applyAlignment="1">
      <alignment horizontal="left" vertical="center"/>
    </xf>
    <xf numFmtId="0" fontId="49" fillId="0" borderId="15" xfId="157" applyFont="1" applyBorder="1" applyAlignment="1">
      <alignment horizontal="left" vertical="center"/>
    </xf>
    <xf numFmtId="0" fontId="49" fillId="0" borderId="100" xfId="157" applyFont="1" applyBorder="1" applyAlignment="1">
      <alignment horizontal="left" vertical="center"/>
    </xf>
    <xf numFmtId="0" fontId="49" fillId="0" borderId="22" xfId="157" applyFont="1" applyBorder="1" applyAlignment="1">
      <alignment horizontal="left" vertical="center"/>
    </xf>
    <xf numFmtId="0" fontId="49" fillId="0" borderId="20" xfId="157" applyFont="1" applyBorder="1" applyAlignment="1">
      <alignment horizontal="left" vertical="center"/>
    </xf>
    <xf numFmtId="0" fontId="49" fillId="0" borderId="109" xfId="157" applyFont="1" applyBorder="1" applyAlignment="1">
      <alignment horizontal="left" vertical="center"/>
    </xf>
    <xf numFmtId="0" fontId="49" fillId="0" borderId="11" xfId="157" applyFont="1" applyBorder="1" applyAlignment="1">
      <alignment horizontal="left" vertical="center"/>
    </xf>
    <xf numFmtId="0" fontId="49" fillId="0" borderId="12" xfId="157" applyFont="1" applyBorder="1" applyAlignment="1">
      <alignment horizontal="left" vertical="center"/>
    </xf>
    <xf numFmtId="0" fontId="78" fillId="69" borderId="98" xfId="157" applyFont="1" applyFill="1" applyBorder="1" applyAlignment="1">
      <alignment horizontal="center" vertical="center"/>
    </xf>
    <xf numFmtId="0" fontId="78" fillId="69" borderId="61" xfId="157" applyFont="1" applyFill="1" applyBorder="1" applyAlignment="1">
      <alignment horizontal="center" vertical="center"/>
    </xf>
    <xf numFmtId="0" fontId="78" fillId="69" borderId="99" xfId="157" applyFont="1" applyFill="1" applyBorder="1" applyAlignment="1">
      <alignment horizontal="center" vertical="center"/>
    </xf>
    <xf numFmtId="0" fontId="78" fillId="69" borderId="100" xfId="157" applyFont="1" applyFill="1" applyBorder="1" applyAlignment="1">
      <alignment horizontal="center" vertical="center"/>
    </xf>
    <xf numFmtId="0" fontId="78" fillId="69" borderId="22" xfId="157" applyFont="1" applyFill="1" applyBorder="1" applyAlignment="1">
      <alignment horizontal="center" vertical="center"/>
    </xf>
    <xf numFmtId="0" fontId="78" fillId="69" borderId="101" xfId="157" applyFont="1" applyFill="1" applyBorder="1" applyAlignment="1">
      <alignment horizontal="center" vertical="center"/>
    </xf>
    <xf numFmtId="0" fontId="49" fillId="0" borderId="103" xfId="157" applyFont="1" applyBorder="1" applyAlignment="1">
      <alignment horizontal="left" vertical="center"/>
    </xf>
    <xf numFmtId="0" fontId="49" fillId="0" borderId="100" xfId="157" applyFont="1" applyBorder="1" applyAlignment="1">
      <alignment horizontal="center" vertical="top"/>
    </xf>
    <xf numFmtId="0" fontId="49" fillId="0" borderId="22" xfId="157" applyFont="1" applyBorder="1" applyAlignment="1">
      <alignment horizontal="center" vertical="top"/>
    </xf>
    <xf numFmtId="0" fontId="49" fillId="0" borderId="101" xfId="157" applyFont="1" applyBorder="1" applyAlignment="1">
      <alignment horizontal="center" vertical="top"/>
    </xf>
    <xf numFmtId="0" fontId="49" fillId="0" borderId="104" xfId="157" applyFont="1" applyBorder="1" applyAlignment="1">
      <alignment horizontal="left" vertical="center"/>
    </xf>
    <xf numFmtId="0" fontId="49" fillId="0" borderId="0" xfId="157" applyFont="1" applyBorder="1" applyAlignment="1">
      <alignment horizontal="left" vertical="center"/>
    </xf>
    <xf numFmtId="0" fontId="49" fillId="0" borderId="17" xfId="157" applyFont="1" applyBorder="1" applyAlignment="1">
      <alignment horizontal="left" vertical="center"/>
    </xf>
    <xf numFmtId="0" fontId="79" fillId="0" borderId="100" xfId="157" applyFont="1" applyBorder="1" applyAlignment="1">
      <alignment horizontal="left" vertical="center" wrapText="1"/>
    </xf>
    <xf numFmtId="0" fontId="79" fillId="0" borderId="22" xfId="157" applyFont="1" applyBorder="1" applyAlignment="1">
      <alignment horizontal="left" vertical="center" wrapText="1"/>
    </xf>
    <xf numFmtId="0" fontId="79" fillId="0" borderId="20" xfId="157" applyFont="1" applyBorder="1" applyAlignment="1">
      <alignment horizontal="left" vertical="center" wrapText="1"/>
    </xf>
    <xf numFmtId="0" fontId="79" fillId="0" borderId="19" xfId="157" applyFont="1" applyBorder="1" applyAlignment="1">
      <alignment horizontal="left" vertical="center" wrapText="1"/>
    </xf>
    <xf numFmtId="0" fontId="17" fillId="0" borderId="131" xfId="75" applyFont="1" applyBorder="1" applyAlignment="1">
      <alignment horizontal="center" vertical="center" wrapText="1"/>
    </xf>
    <xf numFmtId="0" fontId="17" fillId="0" borderId="132" xfId="75" applyFont="1" applyBorder="1" applyAlignment="1">
      <alignment horizontal="center" vertical="center" wrapText="1"/>
    </xf>
    <xf numFmtId="0" fontId="17" fillId="0" borderId="133" xfId="75" applyFont="1" applyBorder="1" applyAlignment="1">
      <alignment horizontal="center" vertical="center" wrapText="1"/>
    </xf>
    <xf numFmtId="0" fontId="18" fillId="0" borderId="136" xfId="75" quotePrefix="1" applyFont="1" applyBorder="1" applyAlignment="1">
      <alignment horizontal="center" vertical="center" wrapText="1"/>
    </xf>
    <xf numFmtId="0" fontId="18" fillId="0" borderId="57" xfId="75" quotePrefix="1" applyFont="1" applyBorder="1" applyAlignment="1">
      <alignment horizontal="center" vertical="center" wrapText="1"/>
    </xf>
    <xf numFmtId="0" fontId="18" fillId="0" borderId="138" xfId="75" quotePrefix="1" applyFont="1" applyBorder="1" applyAlignment="1">
      <alignment horizontal="center" vertical="center" wrapText="1"/>
    </xf>
    <xf numFmtId="0" fontId="18" fillId="0" borderId="131" xfId="75" applyFont="1" applyBorder="1" applyAlignment="1">
      <alignment horizontal="center" vertical="center" wrapText="1"/>
    </xf>
    <xf numFmtId="0" fontId="18" fillId="0" borderId="132" xfId="75" applyFont="1" applyBorder="1" applyAlignment="1">
      <alignment horizontal="center" vertical="center" wrapText="1"/>
    </xf>
    <xf numFmtId="0" fontId="18" fillId="0" borderId="136" xfId="1" applyNumberFormat="1" applyFont="1" applyBorder="1" applyAlignment="1">
      <alignment horizontal="right" vertical="center" wrapText="1"/>
    </xf>
    <xf numFmtId="0" fontId="18" fillId="0" borderId="138" xfId="1" applyNumberFormat="1" applyFont="1" applyBorder="1" applyAlignment="1">
      <alignment horizontal="right" vertical="center" wrapText="1"/>
    </xf>
    <xf numFmtId="0" fontId="20" fillId="0" borderId="40" xfId="1" applyFont="1" applyFill="1" applyBorder="1" applyAlignment="1">
      <alignment horizontal="right" vertical="center"/>
    </xf>
    <xf numFmtId="0" fontId="20" fillId="0" borderId="41" xfId="1" applyFont="1" applyFill="1" applyBorder="1" applyAlignment="1">
      <alignment horizontal="right" vertical="center"/>
    </xf>
    <xf numFmtId="0" fontId="17" fillId="0" borderId="131" xfId="75" quotePrefix="1" applyFont="1" applyBorder="1" applyAlignment="1">
      <alignment horizontal="center" vertical="center" wrapText="1"/>
    </xf>
    <xf numFmtId="0" fontId="17" fillId="0" borderId="132" xfId="75" quotePrefix="1" applyFont="1" applyBorder="1" applyAlignment="1">
      <alignment horizontal="center" vertical="center" wrapText="1"/>
    </xf>
    <xf numFmtId="0" fontId="17" fillId="0" borderId="133" xfId="75" quotePrefix="1" applyFont="1" applyBorder="1" applyAlignment="1">
      <alignment horizontal="center" vertical="center" wrapText="1"/>
    </xf>
    <xf numFmtId="0" fontId="19" fillId="0" borderId="10" xfId="75" applyBorder="1" applyAlignment="1">
      <alignment horizontal="center" vertical="center"/>
    </xf>
    <xf numFmtId="0" fontId="19" fillId="0" borderId="11" xfId="75" applyBorder="1" applyAlignment="1">
      <alignment horizontal="center" vertical="center"/>
    </xf>
    <xf numFmtId="0" fontId="19" fillId="0" borderId="12" xfId="75" applyBorder="1" applyAlignment="1">
      <alignment horizontal="center" vertical="center"/>
    </xf>
    <xf numFmtId="0" fontId="19" fillId="0" borderId="3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6" xfId="0" applyFont="1" applyBorder="1" applyAlignment="1">
      <alignment horizontal="center"/>
    </xf>
    <xf numFmtId="0" fontId="57" fillId="0" borderId="56" xfId="0" applyFont="1" applyBorder="1" applyAlignment="1">
      <alignment horizontal="center"/>
    </xf>
    <xf numFmtId="0" fontId="57" fillId="0" borderId="57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32" xfId="0" applyFont="1" applyBorder="1" applyAlignment="1">
      <alignment horizontal="center"/>
    </xf>
    <xf numFmtId="0" fontId="57" fillId="0" borderId="0" xfId="0" applyFont="1" applyAlignment="1">
      <alignment horizontal="center"/>
    </xf>
    <xf numFmtId="0" fontId="57" fillId="0" borderId="16" xfId="0" applyFont="1" applyBorder="1" applyAlignment="1">
      <alignment horizontal="center"/>
    </xf>
    <xf numFmtId="0" fontId="55" fillId="0" borderId="17" xfId="75" applyFont="1" applyBorder="1" applyAlignment="1">
      <alignment horizontal="center" vertical="center" wrapText="1"/>
    </xf>
    <xf numFmtId="0" fontId="55" fillId="0" borderId="14" xfId="75" applyFont="1" applyBorder="1" applyAlignment="1">
      <alignment horizontal="center" vertical="center" wrapText="1"/>
    </xf>
    <xf numFmtId="0" fontId="55" fillId="0" borderId="15" xfId="75" applyFont="1" applyBorder="1" applyAlignment="1">
      <alignment horizontal="center" vertical="center" wrapText="1"/>
    </xf>
    <xf numFmtId="0" fontId="55" fillId="0" borderId="19" xfId="75" applyFont="1" applyBorder="1" applyAlignment="1">
      <alignment horizontal="center" vertical="center" wrapText="1"/>
    </xf>
    <xf numFmtId="0" fontId="55" fillId="0" borderId="22" xfId="75" applyFont="1" applyBorder="1" applyAlignment="1">
      <alignment horizontal="center" vertical="center" wrapText="1"/>
    </xf>
    <xf numFmtId="0" fontId="55" fillId="0" borderId="20" xfId="75" applyFont="1" applyBorder="1" applyAlignment="1">
      <alignment horizontal="center" vertical="center" wrapText="1"/>
    </xf>
    <xf numFmtId="0" fontId="56" fillId="0" borderId="13" xfId="76" applyFont="1" applyBorder="1" applyAlignment="1">
      <alignment horizontal="center" vertical="center"/>
    </xf>
    <xf numFmtId="0" fontId="56" fillId="0" borderId="10" xfId="76" applyFont="1" applyBorder="1" applyAlignment="1">
      <alignment horizontal="center" vertical="center"/>
    </xf>
    <xf numFmtId="0" fontId="56" fillId="0" borderId="11" xfId="76" applyFont="1" applyBorder="1" applyAlignment="1">
      <alignment horizontal="center" vertical="center"/>
    </xf>
    <xf numFmtId="0" fontId="56" fillId="0" borderId="12" xfId="76" applyFont="1" applyBorder="1" applyAlignment="1">
      <alignment horizontal="center" vertical="center"/>
    </xf>
    <xf numFmtId="0" fontId="55" fillId="0" borderId="10" xfId="76" applyFont="1" applyBorder="1" applyAlignment="1">
      <alignment horizontal="center"/>
    </xf>
    <xf numFmtId="0" fontId="55" fillId="0" borderId="11" xfId="76" applyFont="1" applyBorder="1" applyAlignment="1">
      <alignment horizontal="center"/>
    </xf>
    <xf numFmtId="0" fontId="55" fillId="0" borderId="12" xfId="76" applyFont="1" applyBorder="1" applyAlignment="1">
      <alignment horizontal="center"/>
    </xf>
    <xf numFmtId="170" fontId="56" fillId="0" borderId="13" xfId="76" applyNumberFormat="1" applyFont="1" applyBorder="1" applyAlignment="1">
      <alignment horizontal="center" vertical="center"/>
    </xf>
    <xf numFmtId="0" fontId="56" fillId="0" borderId="48" xfId="75" applyFont="1" applyBorder="1" applyAlignment="1">
      <alignment horizontal="center"/>
    </xf>
    <xf numFmtId="0" fontId="56" fillId="0" borderId="49" xfId="75" applyFont="1" applyBorder="1" applyAlignment="1">
      <alignment horizontal="center"/>
    </xf>
    <xf numFmtId="0" fontId="57" fillId="33" borderId="32" xfId="75" applyFont="1" applyFill="1" applyBorder="1" applyAlignment="1">
      <alignment horizontal="right"/>
    </xf>
    <xf numFmtId="0" fontId="57" fillId="33" borderId="0" xfId="75" applyFont="1" applyFill="1" applyBorder="1" applyAlignment="1">
      <alignment horizontal="right"/>
    </xf>
    <xf numFmtId="0" fontId="59" fillId="0" borderId="32" xfId="1" applyFont="1" applyBorder="1" applyAlignment="1">
      <alignment horizontal="left" vertical="center"/>
    </xf>
    <xf numFmtId="0" fontId="59" fillId="0" borderId="0" xfId="1" applyFont="1" applyBorder="1" applyAlignment="1">
      <alignment horizontal="left" vertical="center"/>
    </xf>
    <xf numFmtId="0" fontId="57" fillId="0" borderId="32" xfId="75" applyFont="1" applyBorder="1" applyAlignment="1">
      <alignment horizontal="right"/>
    </xf>
    <xf numFmtId="0" fontId="57" fillId="0" borderId="0" xfId="75" applyFont="1" applyBorder="1" applyAlignment="1">
      <alignment horizontal="right"/>
    </xf>
    <xf numFmtId="0" fontId="59" fillId="0" borderId="0" xfId="1" applyFont="1" applyFill="1" applyBorder="1" applyAlignment="1">
      <alignment horizontal="center"/>
    </xf>
    <xf numFmtId="49" fontId="48" fillId="0" borderId="32" xfId="75" applyNumberFormat="1" applyFont="1" applyBorder="1" applyAlignment="1">
      <alignment horizontal="center" vertical="top" wrapText="1"/>
    </xf>
    <xf numFmtId="49" fontId="48" fillId="0" borderId="0" xfId="75" applyNumberFormat="1" applyFont="1" applyBorder="1" applyAlignment="1">
      <alignment horizontal="center" vertical="top" wrapText="1"/>
    </xf>
    <xf numFmtId="49" fontId="48" fillId="0" borderId="16" xfId="75" applyNumberFormat="1" applyFont="1" applyBorder="1" applyAlignment="1">
      <alignment horizontal="center" vertical="top" wrapText="1"/>
    </xf>
    <xf numFmtId="49" fontId="48" fillId="0" borderId="32" xfId="75" applyNumberFormat="1" applyFont="1" applyBorder="1" applyAlignment="1">
      <alignment horizontal="center" vertical="center" wrapText="1"/>
    </xf>
    <xf numFmtId="49" fontId="48" fillId="0" borderId="0" xfId="75" applyNumberFormat="1" applyFont="1" applyBorder="1" applyAlignment="1">
      <alignment horizontal="center" vertical="center" wrapText="1"/>
    </xf>
    <xf numFmtId="49" fontId="48" fillId="0" borderId="16" xfId="75" applyNumberFormat="1" applyFont="1" applyBorder="1" applyAlignment="1">
      <alignment horizontal="center" vertical="center" wrapText="1"/>
    </xf>
    <xf numFmtId="0" fontId="56" fillId="0" borderId="10" xfId="75" applyFont="1" applyBorder="1" applyAlignment="1">
      <alignment horizontal="center" vertical="center" wrapText="1"/>
    </xf>
    <xf numFmtId="0" fontId="56" fillId="0" borderId="11" xfId="75" applyFont="1" applyBorder="1" applyAlignment="1">
      <alignment horizontal="center" vertical="center" wrapText="1"/>
    </xf>
    <xf numFmtId="0" fontId="56" fillId="0" borderId="12" xfId="75" applyFont="1" applyBorder="1" applyAlignment="1">
      <alignment horizontal="center" vertical="center" wrapText="1"/>
    </xf>
    <xf numFmtId="0" fontId="56" fillId="0" borderId="32" xfId="1" applyFont="1" applyBorder="1" applyAlignment="1">
      <alignment horizontal="center" vertical="center" wrapText="1"/>
    </xf>
    <xf numFmtId="0" fontId="56" fillId="0" borderId="0" xfId="1" applyFont="1" applyBorder="1" applyAlignment="1">
      <alignment horizontal="center" vertical="center" wrapText="1"/>
    </xf>
    <xf numFmtId="0" fontId="56" fillId="0" borderId="16" xfId="1" applyFont="1" applyBorder="1" applyAlignment="1">
      <alignment horizontal="center" vertical="center" wrapText="1"/>
    </xf>
    <xf numFmtId="0" fontId="59" fillId="0" borderId="0" xfId="1" applyFont="1" applyFill="1" applyBorder="1" applyAlignment="1">
      <alignment horizontal="left"/>
    </xf>
  </cellXfs>
  <cellStyles count="207">
    <cellStyle name="20% - Ênfase1 2" xfId="3"/>
    <cellStyle name="20% - Ênfase1 3" xfId="4"/>
    <cellStyle name="20% - Ênfase2 2" xfId="5"/>
    <cellStyle name="20% - Ênfase2 3" xfId="6"/>
    <cellStyle name="20% - Ênfase3 2" xfId="7"/>
    <cellStyle name="20% - Ênfase3 3" xfId="8"/>
    <cellStyle name="20% - Ênfase4 2" xfId="9"/>
    <cellStyle name="20% - Ênfase4 3" xfId="10"/>
    <cellStyle name="20% - Ênfase5 2" xfId="11"/>
    <cellStyle name="20% - Ênfase5 3" xfId="12"/>
    <cellStyle name="20% - Ênfase6 2" xfId="13"/>
    <cellStyle name="20% - Ênfase6 3" xfId="14"/>
    <cellStyle name="40% - Ênfase1 2" xfId="15"/>
    <cellStyle name="40% - Ênfase1 3" xfId="16"/>
    <cellStyle name="40% - Ênfase2 2" xfId="17"/>
    <cellStyle name="40% - Ênfase2 3" xfId="18"/>
    <cellStyle name="40% - Ênfase3 2" xfId="19"/>
    <cellStyle name="40% - Ênfase3 3" xfId="20"/>
    <cellStyle name="40% - Ênfase4 2" xfId="21"/>
    <cellStyle name="40% - Ênfase4 3" xfId="22"/>
    <cellStyle name="40% - Ênfase5 2" xfId="23"/>
    <cellStyle name="40% - Ênfase5 3" xfId="24"/>
    <cellStyle name="40% - Ênfase6 2" xfId="25"/>
    <cellStyle name="40% - Ênfase6 3" xfId="26"/>
    <cellStyle name="60% - Ênfase1 2" xfId="27"/>
    <cellStyle name="60% - Ênfase1 3" xfId="28"/>
    <cellStyle name="60% - Ênfase2 2" xfId="29"/>
    <cellStyle name="60% - Ênfase2 3" xfId="30"/>
    <cellStyle name="60% - Ênfase3 2" xfId="31"/>
    <cellStyle name="60% - Ênfase3 3" xfId="32"/>
    <cellStyle name="60% - Ênfase4 2" xfId="33"/>
    <cellStyle name="60% - Ênfase4 3" xfId="34"/>
    <cellStyle name="60% - Ênfase5 2" xfId="35"/>
    <cellStyle name="60% - Ênfase5 3" xfId="36"/>
    <cellStyle name="60% - Ênfase6 2" xfId="37"/>
    <cellStyle name="60% - Ênfase6 3" xfId="38"/>
    <cellStyle name="Bom 2" xfId="39"/>
    <cellStyle name="Bom 3" xfId="40"/>
    <cellStyle name="Cálculo 2" xfId="41"/>
    <cellStyle name="Cálculo 3" xfId="42"/>
    <cellStyle name="Cálculo 3 2" xfId="169"/>
    <cellStyle name="Cálculo 3 3" xfId="175"/>
    <cellStyle name="Cálculo 3 4" xfId="174"/>
    <cellStyle name="Cálculo 3 5" xfId="166"/>
    <cellStyle name="Célula de Verificação 2" xfId="43"/>
    <cellStyle name="Célula de Verificação 3" xfId="44"/>
    <cellStyle name="Célula Vinculada 2" xfId="45"/>
    <cellStyle name="Célula Vinculada 3" xfId="46"/>
    <cellStyle name="Ênfase1 2" xfId="47"/>
    <cellStyle name="Ênfase1 3" xfId="48"/>
    <cellStyle name="Ênfase2 2" xfId="49"/>
    <cellStyle name="Ênfase2 3" xfId="50"/>
    <cellStyle name="Ênfase3 2" xfId="51"/>
    <cellStyle name="Ênfase3 3" xfId="52"/>
    <cellStyle name="Ênfase4 2" xfId="53"/>
    <cellStyle name="Ênfase4 3" xfId="54"/>
    <cellStyle name="Ênfase5 2" xfId="55"/>
    <cellStyle name="Ênfase5 3" xfId="56"/>
    <cellStyle name="Ênfase6 2" xfId="57"/>
    <cellStyle name="Ênfase6 3" xfId="58"/>
    <cellStyle name="Entrada 2" xfId="59"/>
    <cellStyle name="Entrada 3" xfId="60"/>
    <cellStyle name="Entrada 3 2" xfId="171"/>
    <cellStyle name="Entrada 3 3" xfId="159"/>
    <cellStyle name="Entrada 3 4" xfId="173"/>
    <cellStyle name="Entrada 3 5" xfId="170"/>
    <cellStyle name="Incorreto 2" xfId="61"/>
    <cellStyle name="Incorreto 3" xfId="62"/>
    <cellStyle name="Indefinido" xfId="63"/>
    <cellStyle name="Moeda 2" xfId="65"/>
    <cellStyle name="Moeda 2 2" xfId="66"/>
    <cellStyle name="Moeda 2 2 2" xfId="67"/>
    <cellStyle name="Moeda 2 3" xfId="68"/>
    <cellStyle name="Moeda 2 4" xfId="69"/>
    <cellStyle name="Moeda 3" xfId="70"/>
    <cellStyle name="Moeda 3 2" xfId="172"/>
    <cellStyle name="Moeda 4" xfId="71"/>
    <cellStyle name="Moeda 5" xfId="64"/>
    <cellStyle name="Moeda 7" xfId="72"/>
    <cellStyle name="Neutra 2" xfId="73"/>
    <cellStyle name="Neutra 3" xfId="74"/>
    <cellStyle name="Normal" xfId="0" builtinId="0"/>
    <cellStyle name="Normal 10" xfId="153"/>
    <cellStyle name="Normal 11" xfId="75"/>
    <cellStyle name="Normal 12" xfId="155"/>
    <cellStyle name="Normal 13" xfId="158"/>
    <cellStyle name="Normal 14 2" xfId="206"/>
    <cellStyle name="Normal 2" xfId="1"/>
    <cellStyle name="Normal 2 2" xfId="76"/>
    <cellStyle name="Normal 2 2 2" xfId="77"/>
    <cellStyle name="Normal 2 3" xfId="78"/>
    <cellStyle name="Normal 3" xfId="79"/>
    <cellStyle name="Normal 3 2" xfId="80"/>
    <cellStyle name="Normal 4" xfId="81"/>
    <cellStyle name="Normal 4 10" xfId="82"/>
    <cellStyle name="Normal 4 2" xfId="83"/>
    <cellStyle name="Normal 4 2 2" xfId="84"/>
    <cellStyle name="Normal 4 3" xfId="85"/>
    <cellStyle name="Normal 4 4" xfId="86"/>
    <cellStyle name="Normal 4 4 2" xfId="87"/>
    <cellStyle name="Normal 4 5" xfId="88"/>
    <cellStyle name="Normal 4 6" xfId="89"/>
    <cellStyle name="Normal 4 7" xfId="90"/>
    <cellStyle name="Normal 4 7 2" xfId="91"/>
    <cellStyle name="Normal 4 7 3" xfId="92"/>
    <cellStyle name="Normal 4 8" xfId="93"/>
    <cellStyle name="Normal 4 8 2" xfId="94"/>
    <cellStyle name="Normal 4 9" xfId="95"/>
    <cellStyle name="Normal 5" xfId="96"/>
    <cellStyle name="Normal 5 2" xfId="97"/>
    <cellStyle name="Normal 6" xfId="98"/>
    <cellStyle name="Normal 6 2" xfId="99"/>
    <cellStyle name="Normal 7" xfId="100"/>
    <cellStyle name="Normal 7 2" xfId="101"/>
    <cellStyle name="Normal 8" xfId="2"/>
    <cellStyle name="Normal 8 2" xfId="160"/>
    <cellStyle name="Normal 9" xfId="150"/>
    <cellStyle name="Normal_Baixio-Etapa1A-Complementar-Det" xfId="152"/>
    <cellStyle name="Normal_Pesquisa no referencial 10 de maio de 2013" xfId="148"/>
    <cellStyle name="Normal_PP-VI" xfId="157"/>
    <cellStyle name="Nota 2" xfId="102"/>
    <cellStyle name="Nota 2 2" xfId="176"/>
    <cellStyle name="Nota 2 3" xfId="164"/>
    <cellStyle name="Nota 2 4" xfId="168"/>
    <cellStyle name="Nota 2 5" xfId="205"/>
    <cellStyle name="Nota 3" xfId="103"/>
    <cellStyle name="Nota 4" xfId="104"/>
    <cellStyle name="Nota 4 2" xfId="177"/>
    <cellStyle name="Nota 4 3" xfId="163"/>
    <cellStyle name="Nota 4 4" xfId="167"/>
    <cellStyle name="Nota 4 5" xfId="188"/>
    <cellStyle name="Porcentagem" xfId="151" builtinId="5"/>
    <cellStyle name="Porcentagem 2" xfId="106"/>
    <cellStyle name="Porcentagem 3" xfId="107"/>
    <cellStyle name="Porcentagem 4" xfId="108"/>
    <cellStyle name="Porcentagem 5" xfId="105"/>
    <cellStyle name="Saída 2" xfId="109"/>
    <cellStyle name="Saída 3" xfId="110"/>
    <cellStyle name="Saída 3 2" xfId="178"/>
    <cellStyle name="Saída 3 3" xfId="162"/>
    <cellStyle name="Saída 3 4" xfId="165"/>
    <cellStyle name="Saída 3 5" xfId="187"/>
    <cellStyle name="Separador de m" xfId="111"/>
    <cellStyle name="Separador de milhares 2" xfId="112"/>
    <cellStyle name="Separador de milhares 2 2" xfId="113"/>
    <cellStyle name="Separador de milhares 2 2 2" xfId="114"/>
    <cellStyle name="Separador de milhares 2 2 2 2" xfId="181"/>
    <cellStyle name="Separador de milhares 2 2 3" xfId="147"/>
    <cellStyle name="Separador de milhares 2 2 3 2" xfId="199"/>
    <cellStyle name="Separador de milhares 2 2 4" xfId="180"/>
    <cellStyle name="Separador de milhares 2 3" xfId="179"/>
    <cellStyle name="Separador de milhares 2 3 2" xfId="115"/>
    <cellStyle name="Separador de milhares 2 3 2 2" xfId="182"/>
    <cellStyle name="Separador de milhares 3" xfId="116"/>
    <cellStyle name="Separador de milhares 3 2" xfId="117"/>
    <cellStyle name="Separador de milhares 3 2 2" xfId="184"/>
    <cellStyle name="Separador de milhares 3 3" xfId="183"/>
    <cellStyle name="Separador de milhares 8" xfId="118"/>
    <cellStyle name="Separador de milhares 8 2" xfId="185"/>
    <cellStyle name="Separador de milhares 9" xfId="119"/>
    <cellStyle name="Separador de milhares 9 2" xfId="186"/>
    <cellStyle name="Texto de Aviso 2" xfId="120"/>
    <cellStyle name="Texto de Aviso 3" xfId="121"/>
    <cellStyle name="Texto Explicativo 2" xfId="122"/>
    <cellStyle name="Texto Explicativo 3" xfId="123"/>
    <cellStyle name="Título 1 2" xfId="124"/>
    <cellStyle name="Título 1 3" xfId="125"/>
    <cellStyle name="Título 2 2" xfId="126"/>
    <cellStyle name="Título 2 3" xfId="127"/>
    <cellStyle name="Título 3 2" xfId="128"/>
    <cellStyle name="Título 3 3" xfId="129"/>
    <cellStyle name="Título 4 2" xfId="130"/>
    <cellStyle name="Título 4 3" xfId="131"/>
    <cellStyle name="Título 5" xfId="132"/>
    <cellStyle name="Título 6" xfId="133"/>
    <cellStyle name="Total 2" xfId="134"/>
    <cellStyle name="Total 3" xfId="135"/>
    <cellStyle name="Total 3 2" xfId="189"/>
    <cellStyle name="Total 3 3" xfId="204"/>
    <cellStyle name="Total 3 4" xfId="161"/>
    <cellStyle name="Total 3 5" xfId="200"/>
    <cellStyle name="Vírgula" xfId="154" builtinId="3"/>
    <cellStyle name="Vírgula 2" xfId="136"/>
    <cellStyle name="Vírgula 2 2" xfId="137"/>
    <cellStyle name="Vírgula 2 2 2" xfId="190"/>
    <cellStyle name="Vírgula 2 3" xfId="138"/>
    <cellStyle name="Vírgula 3" xfId="139"/>
    <cellStyle name="Vírgula 3 2" xfId="140"/>
    <cellStyle name="Vírgula 3 2 2" xfId="141"/>
    <cellStyle name="Vírgula 3 2 2 2" xfId="193"/>
    <cellStyle name="Vírgula 3 2 3" xfId="142"/>
    <cellStyle name="Vírgula 3 2 3 2" xfId="194"/>
    <cellStyle name="Vírgula 3 2 4" xfId="192"/>
    <cellStyle name="Vírgula 3 3" xfId="191"/>
    <cellStyle name="Vírgula 4" xfId="143"/>
    <cellStyle name="Vírgula 4 2" xfId="144"/>
    <cellStyle name="Vírgula 4 2 2" xfId="196"/>
    <cellStyle name="Vírgula 4 3" xfId="195"/>
    <cellStyle name="Vírgula 5" xfId="145"/>
    <cellStyle name="Vírgula 5 2" xfId="197"/>
    <cellStyle name="Vírgula 6" xfId="146"/>
    <cellStyle name="Vírgula 6 2" xfId="198"/>
    <cellStyle name="Vírgula 7" xfId="149"/>
    <cellStyle name="Vírgula 7 2" xfId="201"/>
    <cellStyle name="Vírgula 8" xfId="156"/>
    <cellStyle name="Vírgula 8 2" xfId="202"/>
    <cellStyle name="Vírgula 9" xfId="2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1564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1407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262535</xdr:colOff>
      <xdr:row>1</xdr:row>
      <xdr:rowOff>230648</xdr:rowOff>
    </xdr:from>
    <xdr:to>
      <xdr:col>9</xdr:col>
      <xdr:colOff>167285</xdr:colOff>
      <xdr:row>3</xdr:row>
      <xdr:rowOff>238524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158135" y="421148"/>
          <a:ext cx="9010650" cy="6460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4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400" b="1"/>
            <a:t>		</a:t>
          </a:r>
        </a:p>
        <a:p>
          <a:pPr>
            <a:lnSpc>
              <a:spcPts val="900"/>
            </a:lnSpc>
          </a:pPr>
          <a:r>
            <a:rPr lang="pt-BR" sz="1400" b="1"/>
            <a:t>Companhia de Desenvolvimento dos Vales do São Francisco e do Parnaíba</a:t>
          </a:r>
        </a:p>
      </xdr:txBody>
    </xdr:sp>
    <xdr:clientData/>
  </xdr:twoCellAnchor>
  <xdr:twoCellAnchor>
    <xdr:from>
      <xdr:col>0</xdr:col>
      <xdr:colOff>68756</xdr:colOff>
      <xdr:row>1</xdr:row>
      <xdr:rowOff>73799</xdr:rowOff>
    </xdr:from>
    <xdr:to>
      <xdr:col>1</xdr:col>
      <xdr:colOff>1428750</xdr:colOff>
      <xdr:row>3</xdr:row>
      <xdr:rowOff>176893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56" y="264299"/>
          <a:ext cx="2807794" cy="7412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6765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9910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459440</xdr:colOff>
      <xdr:row>0</xdr:row>
      <xdr:rowOff>145676</xdr:rowOff>
    </xdr:from>
    <xdr:to>
      <xdr:col>6</xdr:col>
      <xdr:colOff>537080</xdr:colOff>
      <xdr:row>0</xdr:row>
      <xdr:rowOff>515471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9B45BCE-C7DE-4A33-90F5-001DF2132F40}"/>
            </a:ext>
          </a:extLst>
        </xdr:cNvPr>
        <xdr:cNvSpPr txBox="1"/>
      </xdr:nvSpPr>
      <xdr:spPr>
        <a:xfrm>
          <a:off x="459440" y="145676"/>
          <a:ext cx="8313964" cy="3697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</a:t>
          </a:r>
        </a:p>
      </xdr:txBody>
    </xdr:sp>
    <xdr:clientData/>
  </xdr:twoCellAnchor>
  <xdr:twoCellAnchor>
    <xdr:from>
      <xdr:col>0</xdr:col>
      <xdr:colOff>123267</xdr:colOff>
      <xdr:row>0</xdr:row>
      <xdr:rowOff>112061</xdr:rowOff>
    </xdr:from>
    <xdr:to>
      <xdr:col>1</xdr:col>
      <xdr:colOff>1131794</xdr:colOff>
      <xdr:row>0</xdr:row>
      <xdr:rowOff>571500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95B350A-4A1D-47CC-9EBB-9DDB3963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804145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77012" cy="432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76202" cy="4796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7026971" cy="4714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1974471" cy="499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1029822</xdr:colOff>
      <xdr:row>0</xdr:row>
      <xdr:rowOff>124945</xdr:rowOff>
    </xdr:from>
    <xdr:to>
      <xdr:col>3</xdr:col>
      <xdr:colOff>962025</xdr:colOff>
      <xdr:row>0</xdr:row>
      <xdr:rowOff>609600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95251</xdr:colOff>
      <xdr:row>0</xdr:row>
      <xdr:rowOff>122145</xdr:rowOff>
    </xdr:from>
    <xdr:to>
      <xdr:col>1</xdr:col>
      <xdr:colOff>819151</xdr:colOff>
      <xdr:row>0</xdr:row>
      <xdr:rowOff>528124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F04B87C-D6F1-4F77-9309-9A034001E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122145"/>
          <a:ext cx="1657350" cy="405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1029822</xdr:colOff>
      <xdr:row>33</xdr:row>
      <xdr:rowOff>124945</xdr:rowOff>
    </xdr:from>
    <xdr:to>
      <xdr:col>3</xdr:col>
      <xdr:colOff>962025</xdr:colOff>
      <xdr:row>33</xdr:row>
      <xdr:rowOff>609600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B849C13-C18B-406E-98BD-D4FF9023388A}"/>
            </a:ext>
          </a:extLst>
        </xdr:cNvPr>
        <xdr:cNvSpPr txBox="1"/>
      </xdr:nvSpPr>
      <xdr:spPr>
        <a:xfrm>
          <a:off x="1963272" y="124945"/>
          <a:ext cx="4380378" cy="4846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 b="1"/>
            <a:t>Ministério do Desenvolvimento Regional – MDR</a:t>
          </a:r>
        </a:p>
        <a:p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517526</xdr:colOff>
      <xdr:row>0</xdr:row>
      <xdr:rowOff>127001</xdr:rowOff>
    </xdr:from>
    <xdr:to>
      <xdr:col>5</xdr:col>
      <xdr:colOff>638175</xdr:colOff>
      <xdr:row>3</xdr:row>
      <xdr:rowOff>142876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17526" y="127001"/>
          <a:ext cx="8674099" cy="501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</a:t>
          </a:r>
          <a:endParaRPr lang="pt-BR" sz="1000" b="1"/>
        </a:p>
      </xdr:txBody>
    </xdr:sp>
    <xdr:clientData/>
  </xdr:twoCellAnchor>
  <xdr:twoCellAnchor>
    <xdr:from>
      <xdr:col>0</xdr:col>
      <xdr:colOff>200026</xdr:colOff>
      <xdr:row>0</xdr:row>
      <xdr:rowOff>142875</xdr:rowOff>
    </xdr:from>
    <xdr:to>
      <xdr:col>1</xdr:col>
      <xdr:colOff>571501</xdr:colOff>
      <xdr:row>3</xdr:row>
      <xdr:rowOff>75429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42875"/>
          <a:ext cx="2152650" cy="418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11</xdr:col>
      <xdr:colOff>342900</xdr:colOff>
      <xdr:row>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0500" y="133350"/>
          <a:ext cx="9629775" cy="581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1000" b="1"/>
            <a:t>Ministério do Desenvolvimento Regional – MDR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r>
            <a:rPr lang="pt-BR" sz="1000" b="1"/>
            <a:t>Companhia de Desenvolvimento dos Vales do São Francisco e do Parnaíba</a:t>
          </a:r>
        </a:p>
        <a:p>
          <a:r>
            <a:rPr lang="pt-BR" sz="1000" b="1"/>
            <a:t>		</a:t>
          </a:r>
          <a:r>
            <a:rPr lang="pt-BR" sz="1000" b="1" baseline="0"/>
            <a:t>          </a:t>
          </a:r>
          <a:endParaRPr lang="pt-BR" sz="1000" b="1"/>
        </a:p>
      </xdr:txBody>
    </xdr:sp>
    <xdr:clientData/>
  </xdr:twoCellAnchor>
  <xdr:twoCellAnchor>
    <xdr:from>
      <xdr:col>0</xdr:col>
      <xdr:colOff>238125</xdr:colOff>
      <xdr:row>0</xdr:row>
      <xdr:rowOff>142875</xdr:rowOff>
    </xdr:from>
    <xdr:to>
      <xdr:col>1</xdr:col>
      <xdr:colOff>1504950</xdr:colOff>
      <xdr:row>2</xdr:row>
      <xdr:rowOff>142875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42875"/>
          <a:ext cx="1876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EP\Documentos\2020%2009%2002%20Alice%20Confer&#234;ncia%20BD\2020%2009%2018%20I.01.1%204&#186;RT%2050-10.2019_Ap&#234;ndice%20A_Mem&#243;ri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>
        <row r="362">
          <cell r="E362" t="str">
            <v>UNID</v>
          </cell>
        </row>
        <row r="363">
          <cell r="E363">
            <v>1.61</v>
          </cell>
        </row>
        <row r="364">
          <cell r="E364">
            <v>0.11</v>
          </cell>
        </row>
        <row r="365">
          <cell r="E365">
            <v>15</v>
          </cell>
        </row>
        <row r="366">
          <cell r="E366">
            <v>12</v>
          </cell>
        </row>
        <row r="367">
          <cell r="E367">
            <v>12</v>
          </cell>
        </row>
        <row r="368">
          <cell r="E368">
            <v>2.21</v>
          </cell>
        </row>
        <row r="369">
          <cell r="E369">
            <v>1.34</v>
          </cell>
        </row>
        <row r="370">
          <cell r="E370" t="str">
            <v>TOTAL</v>
          </cell>
        </row>
        <row r="371">
          <cell r="E371" t="str">
            <v>B.D.I</v>
          </cell>
        </row>
        <row r="374">
          <cell r="E374" t="str">
            <v>UNID</v>
          </cell>
        </row>
        <row r="375">
          <cell r="E375">
            <v>0.22</v>
          </cell>
        </row>
        <row r="376">
          <cell r="E376">
            <v>15</v>
          </cell>
        </row>
        <row r="377">
          <cell r="E377">
            <v>12</v>
          </cell>
        </row>
        <row r="378">
          <cell r="E378">
            <v>2.21</v>
          </cell>
        </row>
        <row r="379">
          <cell r="E379">
            <v>1.34</v>
          </cell>
        </row>
        <row r="380">
          <cell r="E380" t="str">
            <v>TOTAL</v>
          </cell>
        </row>
        <row r="381">
          <cell r="E381" t="str">
            <v>B.D.I</v>
          </cell>
        </row>
        <row r="384">
          <cell r="E384" t="str">
            <v>UNID</v>
          </cell>
        </row>
        <row r="385">
          <cell r="E385">
            <v>1</v>
          </cell>
        </row>
        <row r="386">
          <cell r="E386">
            <v>5</v>
          </cell>
        </row>
        <row r="387">
          <cell r="E387">
            <v>20</v>
          </cell>
        </row>
        <row r="388">
          <cell r="E388">
            <v>2.5</v>
          </cell>
        </row>
        <row r="389">
          <cell r="E389">
            <v>2.21</v>
          </cell>
        </row>
        <row r="390">
          <cell r="E390">
            <v>1.34</v>
          </cell>
        </row>
        <row r="391">
          <cell r="E391" t="str">
            <v>TOTAL</v>
          </cell>
        </row>
        <row r="392">
          <cell r="E392" t="str">
            <v>B.D.I</v>
          </cell>
        </row>
        <row r="395">
          <cell r="E395" t="str">
            <v>UNID</v>
          </cell>
        </row>
        <row r="396">
          <cell r="E396">
            <v>0.24</v>
          </cell>
        </row>
        <row r="397">
          <cell r="E397">
            <v>2.21</v>
          </cell>
        </row>
        <row r="398">
          <cell r="E398">
            <v>1.34</v>
          </cell>
        </row>
        <row r="399">
          <cell r="E399" t="str">
            <v>TOTAL</v>
          </cell>
        </row>
        <row r="400">
          <cell r="E400" t="str">
            <v>B.D.I</v>
          </cell>
        </row>
        <row r="403">
          <cell r="E403" t="str">
            <v>UNID</v>
          </cell>
        </row>
        <row r="404">
          <cell r="E404">
            <v>1</v>
          </cell>
        </row>
        <row r="405">
          <cell r="E405">
            <v>15</v>
          </cell>
        </row>
        <row r="406">
          <cell r="E406">
            <v>12</v>
          </cell>
        </row>
        <row r="407">
          <cell r="E407">
            <v>2.21</v>
          </cell>
        </row>
        <row r="408">
          <cell r="E408">
            <v>1.34</v>
          </cell>
        </row>
        <row r="409">
          <cell r="E409" t="str">
            <v>TOTAL</v>
          </cell>
        </row>
        <row r="410">
          <cell r="E410" t="str">
            <v>B.D.I</v>
          </cell>
        </row>
        <row r="413">
          <cell r="E413" t="str">
            <v>UNID</v>
          </cell>
        </row>
        <row r="414">
          <cell r="E414">
            <v>15</v>
          </cell>
        </row>
        <row r="415">
          <cell r="E415">
            <v>12</v>
          </cell>
        </row>
        <row r="416">
          <cell r="E416">
            <v>2.21</v>
          </cell>
        </row>
        <row r="417">
          <cell r="E417">
            <v>1.34</v>
          </cell>
        </row>
        <row r="418">
          <cell r="E418" t="str">
            <v>TOTAL</v>
          </cell>
        </row>
        <row r="419">
          <cell r="E419" t="str">
            <v>B.D.I</v>
          </cell>
        </row>
        <row r="422">
          <cell r="E422" t="str">
            <v>UNID</v>
          </cell>
        </row>
        <row r="423">
          <cell r="E423">
            <v>1</v>
          </cell>
        </row>
        <row r="424">
          <cell r="E424">
            <v>5</v>
          </cell>
        </row>
        <row r="425">
          <cell r="E425">
            <v>20</v>
          </cell>
        </row>
        <row r="426">
          <cell r="E426">
            <v>1.6</v>
          </cell>
        </row>
        <row r="427">
          <cell r="E427">
            <v>2.21</v>
          </cell>
        </row>
        <row r="428">
          <cell r="E428">
            <v>1.34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9">
          <cell r="I9">
            <v>0.11</v>
          </cell>
        </row>
        <row r="12">
          <cell r="I12">
            <v>0.42</v>
          </cell>
        </row>
        <row r="22">
          <cell r="I22">
            <v>0.35</v>
          </cell>
        </row>
        <row r="28">
          <cell r="I28">
            <v>0</v>
          </cell>
        </row>
        <row r="61">
          <cell r="I61">
            <v>20</v>
          </cell>
        </row>
        <row r="70">
          <cell r="I70">
            <v>3.41</v>
          </cell>
        </row>
        <row r="71">
          <cell r="I71">
            <v>365.3</v>
          </cell>
        </row>
        <row r="72">
          <cell r="I72">
            <v>665</v>
          </cell>
        </row>
        <row r="361">
          <cell r="I361">
            <v>1.73</v>
          </cell>
        </row>
        <row r="363">
          <cell r="I363">
            <v>2.84</v>
          </cell>
        </row>
        <row r="365">
          <cell r="I365">
            <v>2.84</v>
          </cell>
        </row>
        <row r="366">
          <cell r="I366">
            <v>3.13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">
          <cell r="J2" t="str">
            <v>Sim</v>
          </cell>
          <cell r="K2" t="str">
            <v>Sim</v>
          </cell>
        </row>
        <row r="3">
          <cell r="J3" t="str">
            <v>Não</v>
          </cell>
          <cell r="K3" t="str">
            <v>Não</v>
          </cell>
        </row>
        <row r="4">
          <cell r="J4" t="str">
            <v>-</v>
          </cell>
          <cell r="K4" t="str">
            <v>Com ressalvas</v>
          </cell>
        </row>
        <row r="5">
          <cell r="K5" t="str">
            <v>-</v>
          </cell>
        </row>
      </sheetData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>
        <row r="1">
          <cell r="A1">
            <v>40</v>
          </cell>
        </row>
      </sheetData>
      <sheetData sheetId="2" refreshError="1"/>
      <sheetData sheetId="3">
        <row r="2">
          <cell r="E2">
            <v>8725</v>
          </cell>
        </row>
      </sheetData>
      <sheetData sheetId="4" refreshError="1"/>
      <sheetData sheetId="5" refreshError="1"/>
      <sheetData sheetId="6">
        <row r="3">
          <cell r="E3">
            <v>10000</v>
          </cell>
        </row>
      </sheetData>
      <sheetData sheetId="7" refreshError="1"/>
      <sheetData sheetId="8" refreshError="1"/>
      <sheetData sheetId="9">
        <row r="22">
          <cell r="H22">
            <v>61.89</v>
          </cell>
        </row>
      </sheetData>
      <sheetData sheetId="10">
        <row r="32">
          <cell r="S32">
            <v>1.26</v>
          </cell>
        </row>
      </sheetData>
      <sheetData sheetId="11" refreshError="1"/>
      <sheetData sheetId="12" refreshError="1"/>
      <sheetData sheetId="13" refreshError="1"/>
      <sheetData sheetId="14">
        <row r="25">
          <cell r="L25">
            <v>1E-3</v>
          </cell>
        </row>
      </sheetData>
      <sheetData sheetId="15">
        <row r="52">
          <cell r="U52">
            <v>0.13950000000000001</v>
          </cell>
        </row>
      </sheetData>
      <sheetData sheetId="16">
        <row r="11">
          <cell r="W11">
            <v>0.75</v>
          </cell>
        </row>
      </sheetData>
      <sheetData sheetId="17">
        <row r="50">
          <cell r="E50">
            <v>1.7899999999999999E-3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>
        <row r="19">
          <cell r="F19">
            <v>2</v>
          </cell>
        </row>
      </sheetData>
      <sheetData sheetId="23">
        <row r="18">
          <cell r="E18">
            <v>0.64800000000000002</v>
          </cell>
        </row>
      </sheetData>
      <sheetData sheetId="24">
        <row r="6">
          <cell r="M6">
            <v>0.41260000000000002</v>
          </cell>
        </row>
      </sheetData>
      <sheetData sheetId="25">
        <row r="6">
          <cell r="M6">
            <v>66</v>
          </cell>
        </row>
      </sheetData>
      <sheetData sheetId="26" refreshError="1"/>
      <sheetData sheetId="27" refreshError="1"/>
      <sheetData sheetId="28" refreshError="1"/>
      <sheetData sheetId="29">
        <row r="26">
          <cell r="B26">
            <v>1.15E-3</v>
          </cell>
        </row>
      </sheetData>
      <sheetData sheetId="30">
        <row r="12">
          <cell r="C12">
            <v>0.6</v>
          </cell>
        </row>
      </sheetData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1"/>
  <sheetViews>
    <sheetView tabSelected="1" view="pageBreakPreview" zoomScale="70" zoomScaleNormal="70" zoomScaleSheetLayoutView="70" workbookViewId="0">
      <selection activeCell="A45" sqref="A45:XFD45"/>
    </sheetView>
  </sheetViews>
  <sheetFormatPr defaultRowHeight="15"/>
  <cols>
    <col min="1" max="3" width="21.7109375" style="590" customWidth="1"/>
    <col min="4" max="7" width="15.7109375" style="590" customWidth="1"/>
    <col min="8" max="11" width="26" style="590" customWidth="1"/>
    <col min="12" max="12" width="9.140625" style="590"/>
    <col min="13" max="13" width="17.7109375" style="590" customWidth="1"/>
    <col min="14" max="16384" width="9.140625" style="590"/>
  </cols>
  <sheetData>
    <row r="1" spans="1:11">
      <c r="A1" s="67"/>
      <c r="B1" s="67"/>
      <c r="C1" s="67"/>
      <c r="K1" s="64"/>
    </row>
    <row r="2" spans="1:11" s="1" customFormat="1" ht="24.75" customHeight="1">
      <c r="A2" s="794"/>
      <c r="B2" s="795"/>
      <c r="C2" s="795"/>
      <c r="D2" s="795"/>
      <c r="E2" s="795"/>
      <c r="F2" s="795"/>
      <c r="G2" s="795"/>
      <c r="H2" s="795"/>
      <c r="I2" s="795"/>
      <c r="J2" s="795"/>
      <c r="K2" s="796"/>
    </row>
    <row r="3" spans="1:11" s="1" customFormat="1" ht="25.5" customHeight="1">
      <c r="A3" s="797"/>
      <c r="B3" s="798"/>
      <c r="C3" s="798"/>
      <c r="D3" s="798"/>
      <c r="E3" s="798"/>
      <c r="F3" s="798"/>
      <c r="G3" s="798"/>
      <c r="H3" s="798"/>
      <c r="I3" s="798"/>
      <c r="J3" s="798"/>
      <c r="K3" s="799"/>
    </row>
    <row r="4" spans="1:11" s="1" customFormat="1" ht="28.5" customHeight="1">
      <c r="A4" s="800"/>
      <c r="B4" s="801"/>
      <c r="C4" s="801"/>
      <c r="D4" s="801"/>
      <c r="E4" s="801"/>
      <c r="F4" s="801"/>
      <c r="G4" s="801"/>
      <c r="H4" s="801"/>
      <c r="I4" s="801"/>
      <c r="J4" s="801"/>
      <c r="K4" s="802"/>
    </row>
    <row r="5" spans="1:11" ht="54.75" customHeight="1">
      <c r="A5" s="803" t="s">
        <v>845</v>
      </c>
      <c r="B5" s="804"/>
      <c r="C5" s="804"/>
      <c r="D5" s="804"/>
      <c r="E5" s="804"/>
      <c r="F5" s="804"/>
      <c r="G5" s="804"/>
      <c r="H5" s="804"/>
      <c r="I5" s="804"/>
      <c r="J5" s="804"/>
      <c r="K5" s="805"/>
    </row>
    <row r="6" spans="1:11" ht="27" customHeight="1">
      <c r="A6" s="806" t="s">
        <v>0</v>
      </c>
      <c r="B6" s="806" t="s">
        <v>183</v>
      </c>
      <c r="C6" s="806" t="s">
        <v>184</v>
      </c>
      <c r="D6" s="808" t="s">
        <v>1</v>
      </c>
      <c r="E6" s="808"/>
      <c r="F6" s="808"/>
      <c r="G6" s="809"/>
      <c r="H6" s="616" t="s">
        <v>786</v>
      </c>
      <c r="I6" s="617">
        <v>0.23619999999999999</v>
      </c>
      <c r="J6" s="818" t="s">
        <v>644</v>
      </c>
      <c r="K6" s="820">
        <v>74.459999999999994</v>
      </c>
    </row>
    <row r="7" spans="1:11" s="613" customFormat="1" ht="27" customHeight="1">
      <c r="A7" s="807"/>
      <c r="B7" s="807"/>
      <c r="C7" s="807"/>
      <c r="D7" s="810"/>
      <c r="E7" s="810"/>
      <c r="F7" s="810"/>
      <c r="G7" s="811"/>
      <c r="H7" s="618" t="s">
        <v>787</v>
      </c>
      <c r="I7" s="619">
        <v>0.1704</v>
      </c>
      <c r="J7" s="819"/>
      <c r="K7" s="821"/>
    </row>
    <row r="8" spans="1:11" ht="15" customHeight="1">
      <c r="A8" s="806"/>
      <c r="B8" s="806"/>
      <c r="C8" s="806"/>
      <c r="D8" s="810"/>
      <c r="E8" s="810"/>
      <c r="F8" s="810"/>
      <c r="G8" s="811"/>
      <c r="H8" s="814" t="s">
        <v>788</v>
      </c>
      <c r="I8" s="815"/>
      <c r="J8" s="71" t="s">
        <v>4</v>
      </c>
      <c r="K8" s="72" t="s">
        <v>5</v>
      </c>
    </row>
    <row r="9" spans="1:11" ht="26.25" customHeight="1">
      <c r="A9" s="806"/>
      <c r="B9" s="806"/>
      <c r="C9" s="806"/>
      <c r="D9" s="810"/>
      <c r="E9" s="810"/>
      <c r="F9" s="810"/>
      <c r="G9" s="811"/>
      <c r="H9" s="816"/>
      <c r="I9" s="817"/>
      <c r="J9" s="734">
        <v>1.1338999999999999</v>
      </c>
      <c r="K9" s="734">
        <v>0.6976</v>
      </c>
    </row>
    <row r="10" spans="1:11" ht="31.5" customHeight="1">
      <c r="A10" s="806"/>
      <c r="B10" s="806"/>
      <c r="C10" s="806"/>
      <c r="D10" s="812"/>
      <c r="E10" s="812"/>
      <c r="F10" s="812"/>
      <c r="G10" s="813"/>
      <c r="H10" s="588" t="s">
        <v>6</v>
      </c>
      <c r="I10" s="73" t="s">
        <v>7</v>
      </c>
      <c r="J10" s="74" t="s">
        <v>176</v>
      </c>
      <c r="K10" s="75" t="s">
        <v>8</v>
      </c>
    </row>
    <row r="11" spans="1:11" ht="39.950000000000003" customHeight="1">
      <c r="A11" s="597"/>
      <c r="B11" s="597"/>
      <c r="C11" s="727"/>
      <c r="D11" s="771" t="s">
        <v>22</v>
      </c>
      <c r="E11" s="771"/>
      <c r="F11" s="771"/>
      <c r="G11" s="771"/>
      <c r="H11" s="598"/>
      <c r="I11" s="599"/>
      <c r="J11" s="598"/>
      <c r="K11" s="600"/>
    </row>
    <row r="12" spans="1:11" ht="39.950000000000003" customHeight="1">
      <c r="A12" s="467">
        <v>1</v>
      </c>
      <c r="B12" s="76" t="s">
        <v>599</v>
      </c>
      <c r="C12" s="728" t="s">
        <v>27</v>
      </c>
      <c r="D12" s="772" t="s">
        <v>776</v>
      </c>
      <c r="E12" s="772"/>
      <c r="F12" s="772"/>
      <c r="G12" s="772"/>
      <c r="H12" s="77" t="s">
        <v>754</v>
      </c>
      <c r="I12" s="77">
        <v>42780.6</v>
      </c>
      <c r="J12" s="77">
        <v>1.17</v>
      </c>
      <c r="K12" s="77">
        <v>50053.27</v>
      </c>
    </row>
    <row r="13" spans="1:11" ht="39.950000000000003" customHeight="1">
      <c r="A13" s="467">
        <v>2</v>
      </c>
      <c r="B13" s="76" t="s">
        <v>599</v>
      </c>
      <c r="C13" s="728" t="s">
        <v>23</v>
      </c>
      <c r="D13" s="772" t="s">
        <v>600</v>
      </c>
      <c r="E13" s="772"/>
      <c r="F13" s="772"/>
      <c r="G13" s="772"/>
      <c r="H13" s="77" t="s">
        <v>9</v>
      </c>
      <c r="I13" s="77">
        <v>15</v>
      </c>
      <c r="J13" s="77">
        <v>415.08</v>
      </c>
      <c r="K13" s="77">
        <v>6226.2</v>
      </c>
    </row>
    <row r="14" spans="1:11" ht="39.950000000000003" customHeight="1">
      <c r="A14" s="467">
        <v>3</v>
      </c>
      <c r="B14" s="76" t="s">
        <v>599</v>
      </c>
      <c r="C14" s="728" t="s">
        <v>29</v>
      </c>
      <c r="D14" s="772" t="s">
        <v>10</v>
      </c>
      <c r="E14" s="772"/>
      <c r="F14" s="772"/>
      <c r="G14" s="772"/>
      <c r="H14" s="77" t="s">
        <v>213</v>
      </c>
      <c r="I14" s="77">
        <v>15</v>
      </c>
      <c r="J14" s="77">
        <v>8279.66</v>
      </c>
      <c r="K14" s="77">
        <v>124194.9</v>
      </c>
    </row>
    <row r="15" spans="1:11" ht="39.950000000000003" customHeight="1">
      <c r="A15" s="467">
        <v>4</v>
      </c>
      <c r="B15" s="76" t="s">
        <v>599</v>
      </c>
      <c r="C15" s="728" t="s">
        <v>31</v>
      </c>
      <c r="D15" s="772" t="s">
        <v>775</v>
      </c>
      <c r="E15" s="772"/>
      <c r="F15" s="772"/>
      <c r="G15" s="772"/>
      <c r="H15" s="77" t="s">
        <v>213</v>
      </c>
      <c r="I15" s="77">
        <v>15</v>
      </c>
      <c r="J15" s="77">
        <v>144.87</v>
      </c>
      <c r="K15" s="77">
        <v>2173.0300000000002</v>
      </c>
    </row>
    <row r="16" spans="1:11" ht="39.950000000000003" customHeight="1">
      <c r="A16" s="467">
        <v>5</v>
      </c>
      <c r="B16" s="76" t="s">
        <v>599</v>
      </c>
      <c r="C16" s="728" t="s">
        <v>27</v>
      </c>
      <c r="D16" s="772" t="s">
        <v>777</v>
      </c>
      <c r="E16" s="772"/>
      <c r="F16" s="772"/>
      <c r="G16" s="772"/>
      <c r="H16" s="77" t="s">
        <v>754</v>
      </c>
      <c r="I16" s="77">
        <v>42780.6</v>
      </c>
      <c r="J16" s="77">
        <v>1.17</v>
      </c>
      <c r="K16" s="77">
        <v>50053.27</v>
      </c>
    </row>
    <row r="17" spans="1:13" s="623" customFormat="1" ht="39.950000000000003" customHeight="1">
      <c r="A17" s="467">
        <v>6</v>
      </c>
      <c r="B17" s="467" t="s">
        <v>599</v>
      </c>
      <c r="C17" s="728" t="s">
        <v>835</v>
      </c>
      <c r="D17" s="785" t="s">
        <v>837</v>
      </c>
      <c r="E17" s="786"/>
      <c r="F17" s="786"/>
      <c r="G17" s="787"/>
      <c r="H17" s="468" t="s">
        <v>213</v>
      </c>
      <c r="I17" s="77">
        <v>15</v>
      </c>
      <c r="J17" s="77">
        <v>2091.4</v>
      </c>
      <c r="K17" s="77">
        <v>31371</v>
      </c>
    </row>
    <row r="18" spans="1:13" ht="39.950000000000003" customHeight="1">
      <c r="A18" s="597"/>
      <c r="B18" s="597"/>
      <c r="C18" s="727"/>
      <c r="D18" s="782" t="s">
        <v>601</v>
      </c>
      <c r="E18" s="783"/>
      <c r="F18" s="783"/>
      <c r="G18" s="784"/>
      <c r="H18" s="598"/>
      <c r="I18" s="598"/>
      <c r="J18" s="601"/>
      <c r="K18" s="598"/>
    </row>
    <row r="19" spans="1:13" ht="39.950000000000003" customHeight="1">
      <c r="A19" s="466">
        <v>7</v>
      </c>
      <c r="B19" s="466" t="s">
        <v>599</v>
      </c>
      <c r="C19" s="728" t="s">
        <v>703</v>
      </c>
      <c r="D19" s="785" t="s">
        <v>702</v>
      </c>
      <c r="E19" s="786"/>
      <c r="F19" s="786"/>
      <c r="G19" s="787"/>
      <c r="H19" s="468" t="s">
        <v>11</v>
      </c>
      <c r="I19" s="77">
        <v>126000</v>
      </c>
      <c r="J19" s="77">
        <v>0.43</v>
      </c>
      <c r="K19" s="77">
        <v>54180</v>
      </c>
    </row>
    <row r="20" spans="1:13" ht="52.5" customHeight="1">
      <c r="A20" s="78">
        <v>8</v>
      </c>
      <c r="B20" s="78" t="s">
        <v>185</v>
      </c>
      <c r="C20" s="729">
        <v>5502114</v>
      </c>
      <c r="D20" s="781" t="s">
        <v>645</v>
      </c>
      <c r="E20" s="779"/>
      <c r="F20" s="779"/>
      <c r="G20" s="780"/>
      <c r="H20" s="77" t="s">
        <v>12</v>
      </c>
      <c r="I20" s="77">
        <v>12600</v>
      </c>
      <c r="J20" s="77">
        <v>6.81</v>
      </c>
      <c r="K20" s="77">
        <v>85806</v>
      </c>
    </row>
    <row r="21" spans="1:13" ht="30.75" customHeight="1">
      <c r="A21" s="78">
        <v>9</v>
      </c>
      <c r="B21" s="78" t="s">
        <v>185</v>
      </c>
      <c r="C21" s="729">
        <v>5502114</v>
      </c>
      <c r="D21" s="781" t="s">
        <v>646</v>
      </c>
      <c r="E21" s="779"/>
      <c r="F21" s="779"/>
      <c r="G21" s="780"/>
      <c r="H21" s="77" t="s">
        <v>12</v>
      </c>
      <c r="I21" s="77">
        <v>12600</v>
      </c>
      <c r="J21" s="77">
        <v>6.81</v>
      </c>
      <c r="K21" s="77">
        <v>85806</v>
      </c>
    </row>
    <row r="22" spans="1:13" ht="39.950000000000003" customHeight="1">
      <c r="A22" s="597"/>
      <c r="B22" s="597"/>
      <c r="C22" s="727"/>
      <c r="D22" s="788" t="s">
        <v>758</v>
      </c>
      <c r="E22" s="789"/>
      <c r="F22" s="789"/>
      <c r="G22" s="790"/>
      <c r="H22" s="598"/>
      <c r="I22" s="598"/>
      <c r="J22" s="601"/>
      <c r="K22" s="598"/>
    </row>
    <row r="23" spans="1:13" ht="33.75" customHeight="1">
      <c r="A23" s="78">
        <v>10</v>
      </c>
      <c r="B23" s="453" t="s">
        <v>185</v>
      </c>
      <c r="C23" s="729">
        <v>4915637</v>
      </c>
      <c r="D23" s="781" t="s">
        <v>692</v>
      </c>
      <c r="E23" s="779"/>
      <c r="F23" s="779"/>
      <c r="G23" s="780"/>
      <c r="H23" s="77" t="s">
        <v>11</v>
      </c>
      <c r="I23" s="77">
        <v>126000</v>
      </c>
      <c r="J23" s="77">
        <v>0.89</v>
      </c>
      <c r="K23" s="77">
        <v>112140</v>
      </c>
    </row>
    <row r="24" spans="1:13" ht="39.950000000000003" customHeight="1">
      <c r="A24" s="78">
        <v>11</v>
      </c>
      <c r="B24" s="453" t="s">
        <v>185</v>
      </c>
      <c r="C24" s="729">
        <v>4011370</v>
      </c>
      <c r="D24" s="781" t="s">
        <v>693</v>
      </c>
      <c r="E24" s="779"/>
      <c r="F24" s="779"/>
      <c r="G24" s="780"/>
      <c r="H24" s="77" t="s">
        <v>11</v>
      </c>
      <c r="I24" s="77">
        <v>126000</v>
      </c>
      <c r="J24" s="77">
        <v>4.08</v>
      </c>
      <c r="K24" s="77">
        <v>514080</v>
      </c>
    </row>
    <row r="25" spans="1:13" ht="39.950000000000003" customHeight="1">
      <c r="A25" s="78">
        <v>12</v>
      </c>
      <c r="B25" s="453" t="s">
        <v>185</v>
      </c>
      <c r="C25" s="729">
        <v>4011352</v>
      </c>
      <c r="D25" s="781" t="s">
        <v>694</v>
      </c>
      <c r="E25" s="779"/>
      <c r="F25" s="779"/>
      <c r="G25" s="780"/>
      <c r="H25" s="77" t="s">
        <v>11</v>
      </c>
      <c r="I25" s="77">
        <v>126000</v>
      </c>
      <c r="J25" s="77">
        <v>0.37</v>
      </c>
      <c r="K25" s="77">
        <v>46620</v>
      </c>
      <c r="M25" s="751"/>
    </row>
    <row r="26" spans="1:13" ht="53.25" customHeight="1">
      <c r="A26" s="78">
        <v>13</v>
      </c>
      <c r="B26" s="453" t="s">
        <v>185</v>
      </c>
      <c r="C26" s="729">
        <v>4011256</v>
      </c>
      <c r="D26" s="778" t="s">
        <v>840</v>
      </c>
      <c r="E26" s="779"/>
      <c r="F26" s="779"/>
      <c r="G26" s="780"/>
      <c r="H26" s="77" t="s">
        <v>12</v>
      </c>
      <c r="I26" s="77">
        <v>18900</v>
      </c>
      <c r="J26" s="77">
        <v>121.54</v>
      </c>
      <c r="K26" s="77">
        <v>2297106</v>
      </c>
      <c r="M26" s="751"/>
    </row>
    <row r="27" spans="1:13" ht="39.950000000000003" customHeight="1">
      <c r="A27" s="78">
        <v>14</v>
      </c>
      <c r="B27" s="453" t="s">
        <v>185</v>
      </c>
      <c r="C27" s="729">
        <v>4011228</v>
      </c>
      <c r="D27" s="778" t="s">
        <v>179</v>
      </c>
      <c r="E27" s="779"/>
      <c r="F27" s="779"/>
      <c r="G27" s="780"/>
      <c r="H27" s="77" t="s">
        <v>12</v>
      </c>
      <c r="I27" s="77">
        <v>18900</v>
      </c>
      <c r="J27" s="77">
        <v>86.69</v>
      </c>
      <c r="K27" s="77">
        <v>1638441</v>
      </c>
    </row>
    <row r="28" spans="1:13" ht="39.950000000000003" customHeight="1">
      <c r="A28" s="78">
        <v>15</v>
      </c>
      <c r="B28" s="453" t="s">
        <v>185</v>
      </c>
      <c r="C28" s="729">
        <v>4011209</v>
      </c>
      <c r="D28" s="781" t="s">
        <v>18</v>
      </c>
      <c r="E28" s="779"/>
      <c r="F28" s="779"/>
      <c r="G28" s="780"/>
      <c r="H28" s="77" t="s">
        <v>11</v>
      </c>
      <c r="I28" s="77">
        <v>126000</v>
      </c>
      <c r="J28" s="77">
        <v>0.93</v>
      </c>
      <c r="K28" s="77">
        <v>117180</v>
      </c>
      <c r="M28" s="65"/>
    </row>
    <row r="29" spans="1:13" ht="39.950000000000003" customHeight="1">
      <c r="A29" s="602"/>
      <c r="B29" s="603"/>
      <c r="C29" s="727"/>
      <c r="D29" s="791" t="s">
        <v>660</v>
      </c>
      <c r="E29" s="792"/>
      <c r="F29" s="792"/>
      <c r="G29" s="793"/>
      <c r="H29" s="604"/>
      <c r="I29" s="598"/>
      <c r="J29" s="601"/>
      <c r="K29" s="598"/>
    </row>
    <row r="30" spans="1:13" ht="39.950000000000003" customHeight="1">
      <c r="A30" s="453">
        <v>16</v>
      </c>
      <c r="B30" s="432" t="s">
        <v>24</v>
      </c>
      <c r="C30" s="729" t="s">
        <v>662</v>
      </c>
      <c r="D30" s="781" t="s">
        <v>690</v>
      </c>
      <c r="E30" s="779"/>
      <c r="F30" s="779"/>
      <c r="G30" s="780"/>
      <c r="H30" s="431" t="s">
        <v>14</v>
      </c>
      <c r="I30" s="77">
        <v>189</v>
      </c>
      <c r="J30" s="77">
        <v>5336.26</v>
      </c>
      <c r="K30" s="77">
        <v>1008553.14</v>
      </c>
      <c r="M30" s="751"/>
    </row>
    <row r="31" spans="1:13" ht="39.950000000000003" customHeight="1">
      <c r="A31" s="453">
        <v>17</v>
      </c>
      <c r="B31" s="432" t="s">
        <v>24</v>
      </c>
      <c r="C31" s="729" t="s">
        <v>691</v>
      </c>
      <c r="D31" s="781" t="s">
        <v>848</v>
      </c>
      <c r="E31" s="779"/>
      <c r="F31" s="779"/>
      <c r="G31" s="780"/>
      <c r="H31" s="431" t="s">
        <v>14</v>
      </c>
      <c r="I31" s="77">
        <v>378</v>
      </c>
      <c r="J31" s="77">
        <v>2890.02</v>
      </c>
      <c r="K31" s="77">
        <v>1092427.56</v>
      </c>
    </row>
    <row r="32" spans="1:13" ht="39.950000000000003" customHeight="1">
      <c r="A32" s="453">
        <v>18</v>
      </c>
      <c r="B32" s="432" t="s">
        <v>24</v>
      </c>
      <c r="C32" s="729" t="s">
        <v>760</v>
      </c>
      <c r="D32" s="781" t="s">
        <v>762</v>
      </c>
      <c r="E32" s="779"/>
      <c r="F32" s="779"/>
      <c r="G32" s="780"/>
      <c r="H32" s="468" t="s">
        <v>754</v>
      </c>
      <c r="I32" s="77">
        <v>464940</v>
      </c>
      <c r="J32" s="77">
        <v>0.73</v>
      </c>
      <c r="K32" s="77">
        <v>339406.2</v>
      </c>
    </row>
    <row r="33" spans="1:13" ht="39.950000000000003" customHeight="1">
      <c r="A33" s="597"/>
      <c r="B33" s="597"/>
      <c r="C33" s="727"/>
      <c r="D33" s="791" t="s">
        <v>15</v>
      </c>
      <c r="E33" s="792"/>
      <c r="F33" s="792"/>
      <c r="G33" s="793"/>
      <c r="H33" s="598"/>
      <c r="I33" s="598"/>
      <c r="J33" s="601"/>
      <c r="K33" s="598"/>
    </row>
    <row r="34" spans="1:13" ht="39.950000000000003" customHeight="1">
      <c r="A34" s="80">
        <v>19</v>
      </c>
      <c r="B34" s="78" t="s">
        <v>185</v>
      </c>
      <c r="C34" s="730">
        <v>5213440</v>
      </c>
      <c r="D34" s="785" t="s">
        <v>169</v>
      </c>
      <c r="E34" s="786"/>
      <c r="F34" s="786"/>
      <c r="G34" s="787"/>
      <c r="H34" s="79" t="s">
        <v>9</v>
      </c>
      <c r="I34" s="77">
        <v>15</v>
      </c>
      <c r="J34" s="77">
        <v>199.37</v>
      </c>
      <c r="K34" s="77">
        <v>2990.55</v>
      </c>
    </row>
    <row r="35" spans="1:13" ht="39.950000000000003" customHeight="1">
      <c r="A35" s="78">
        <v>20</v>
      </c>
      <c r="B35" s="78" t="s">
        <v>185</v>
      </c>
      <c r="C35" s="729">
        <v>5213851</v>
      </c>
      <c r="D35" s="785" t="s">
        <v>170</v>
      </c>
      <c r="E35" s="786"/>
      <c r="F35" s="786"/>
      <c r="G35" s="787"/>
      <c r="H35" s="79" t="s">
        <v>9</v>
      </c>
      <c r="I35" s="77">
        <v>15</v>
      </c>
      <c r="J35" s="77">
        <v>293.76</v>
      </c>
      <c r="K35" s="77">
        <v>4406.3999999999996</v>
      </c>
    </row>
    <row r="36" spans="1:13" ht="39.950000000000003" customHeight="1">
      <c r="A36" s="605"/>
      <c r="B36" s="605"/>
      <c r="C36" s="731"/>
      <c r="D36" s="732" t="s">
        <v>19</v>
      </c>
      <c r="E36" s="733"/>
      <c r="F36" s="733"/>
      <c r="G36" s="733"/>
      <c r="H36" s="606"/>
      <c r="I36" s="607"/>
      <c r="J36" s="608"/>
      <c r="K36" s="608"/>
    </row>
    <row r="37" spans="1:13" ht="39.950000000000003" customHeight="1">
      <c r="A37" s="80">
        <v>21</v>
      </c>
      <c r="B37" s="78" t="s">
        <v>185</v>
      </c>
      <c r="C37" s="730">
        <v>2003373</v>
      </c>
      <c r="D37" s="824" t="s">
        <v>659</v>
      </c>
      <c r="E37" s="825"/>
      <c r="F37" s="825"/>
      <c r="G37" s="826"/>
      <c r="H37" s="81" t="s">
        <v>20</v>
      </c>
      <c r="I37" s="77">
        <v>36000</v>
      </c>
      <c r="J37" s="77">
        <v>30.67</v>
      </c>
      <c r="K37" s="77">
        <v>1104120</v>
      </c>
      <c r="M37" s="751"/>
    </row>
    <row r="38" spans="1:13" ht="39.950000000000003" customHeight="1">
      <c r="A38" s="603"/>
      <c r="B38" s="603"/>
      <c r="C38" s="727"/>
      <c r="D38" s="822" t="s">
        <v>21</v>
      </c>
      <c r="E38" s="823"/>
      <c r="F38" s="823"/>
      <c r="G38" s="823"/>
      <c r="H38" s="609"/>
      <c r="I38" s="610"/>
      <c r="J38" s="611"/>
      <c r="K38" s="612"/>
    </row>
    <row r="39" spans="1:13" ht="39.950000000000003" customHeight="1">
      <c r="A39" s="78">
        <v>22</v>
      </c>
      <c r="B39" s="78" t="s">
        <v>599</v>
      </c>
      <c r="C39" s="728" t="s">
        <v>156</v>
      </c>
      <c r="D39" s="773" t="s">
        <v>158</v>
      </c>
      <c r="E39" s="774"/>
      <c r="F39" s="774"/>
      <c r="G39" s="775"/>
      <c r="H39" s="79" t="s">
        <v>11</v>
      </c>
      <c r="I39" s="77">
        <v>126000</v>
      </c>
      <c r="J39" s="77">
        <v>1.08</v>
      </c>
      <c r="K39" s="77">
        <v>136080</v>
      </c>
    </row>
    <row r="40" spans="1:13" ht="39.950000000000003" customHeight="1">
      <c r="A40" s="603"/>
      <c r="B40" s="603"/>
      <c r="C40" s="727"/>
      <c r="D40" s="822" t="s">
        <v>173</v>
      </c>
      <c r="E40" s="823"/>
      <c r="F40" s="823"/>
      <c r="G40" s="823"/>
      <c r="H40" s="609"/>
      <c r="I40" s="610"/>
      <c r="J40" s="611"/>
      <c r="K40" s="612"/>
    </row>
    <row r="41" spans="1:13" ht="39.950000000000003" customHeight="1">
      <c r="A41" s="78">
        <v>23</v>
      </c>
      <c r="B41" s="78" t="s">
        <v>599</v>
      </c>
      <c r="C41" s="728" t="s">
        <v>649</v>
      </c>
      <c r="D41" s="785" t="s">
        <v>602</v>
      </c>
      <c r="E41" s="774"/>
      <c r="F41" s="774"/>
      <c r="G41" s="775"/>
      <c r="H41" s="79" t="s">
        <v>20</v>
      </c>
      <c r="I41" s="77">
        <v>1800</v>
      </c>
      <c r="J41" s="77">
        <v>18</v>
      </c>
      <c r="K41" s="77">
        <v>32400</v>
      </c>
    </row>
    <row r="42" spans="1:13" ht="39.950000000000003" customHeight="1">
      <c r="A42" s="603"/>
      <c r="B42" s="603"/>
      <c r="C42" s="727"/>
      <c r="D42" s="822" t="s">
        <v>159</v>
      </c>
      <c r="E42" s="823"/>
      <c r="F42" s="823"/>
      <c r="G42" s="823"/>
      <c r="H42" s="609"/>
      <c r="I42" s="610"/>
      <c r="J42" s="611"/>
      <c r="K42" s="612"/>
    </row>
    <row r="43" spans="1:13" ht="39.950000000000003" customHeight="1">
      <c r="A43" s="78">
        <v>24</v>
      </c>
      <c r="B43" s="78" t="s">
        <v>599</v>
      </c>
      <c r="C43" s="728" t="s">
        <v>186</v>
      </c>
      <c r="D43" s="773" t="s">
        <v>160</v>
      </c>
      <c r="E43" s="774"/>
      <c r="F43" s="774"/>
      <c r="G43" s="775"/>
      <c r="H43" s="79" t="s">
        <v>163</v>
      </c>
      <c r="I43" s="77">
        <v>18</v>
      </c>
      <c r="J43" s="77">
        <v>24785.86</v>
      </c>
      <c r="K43" s="77">
        <v>446145.48</v>
      </c>
    </row>
    <row r="44" spans="1:13" ht="39.950000000000003" customHeight="1">
      <c r="A44" s="776" t="s">
        <v>17</v>
      </c>
      <c r="B44" s="777"/>
      <c r="C44" s="777"/>
      <c r="D44" s="777"/>
      <c r="E44" s="777"/>
      <c r="F44" s="777"/>
      <c r="G44" s="777"/>
      <c r="H44" s="777"/>
      <c r="I44" s="777"/>
      <c r="J44" s="777"/>
      <c r="K44" s="82">
        <v>9381960</v>
      </c>
    </row>
    <row r="45" spans="1:13" ht="39.950000000000003" customHeight="1">
      <c r="A45" s="425"/>
      <c r="K45" s="379"/>
    </row>
    <row r="46" spans="1:13" ht="39.950000000000003" customHeight="1"/>
    <row r="47" spans="1:13" ht="39.950000000000003" customHeight="1"/>
    <row r="51" ht="25.5" customHeight="1"/>
  </sheetData>
  <mergeCells count="42">
    <mergeCell ref="D17:G17"/>
    <mergeCell ref="D38:G38"/>
    <mergeCell ref="D40:G40"/>
    <mergeCell ref="D42:G42"/>
    <mergeCell ref="D37:G37"/>
    <mergeCell ref="D39:G39"/>
    <mergeCell ref="D41:G41"/>
    <mergeCell ref="D31:G31"/>
    <mergeCell ref="D32:G32"/>
    <mergeCell ref="D34:G34"/>
    <mergeCell ref="D33:G33"/>
    <mergeCell ref="D35:G35"/>
    <mergeCell ref="A2:K4"/>
    <mergeCell ref="A5:K5"/>
    <mergeCell ref="A6:A10"/>
    <mergeCell ref="B6:B10"/>
    <mergeCell ref="C6:C10"/>
    <mergeCell ref="D6:G10"/>
    <mergeCell ref="H8:I9"/>
    <mergeCell ref="J6:J7"/>
    <mergeCell ref="K6:K7"/>
    <mergeCell ref="D43:G43"/>
    <mergeCell ref="A44:J44"/>
    <mergeCell ref="D26:G26"/>
    <mergeCell ref="D27:G27"/>
    <mergeCell ref="D16:G16"/>
    <mergeCell ref="D30:G30"/>
    <mergeCell ref="D18:G18"/>
    <mergeCell ref="D19:G19"/>
    <mergeCell ref="D20:G20"/>
    <mergeCell ref="D21:G21"/>
    <mergeCell ref="D22:G22"/>
    <mergeCell ref="D23:G23"/>
    <mergeCell ref="D28:G28"/>
    <mergeCell ref="D29:G29"/>
    <mergeCell ref="D24:G24"/>
    <mergeCell ref="D25:G25"/>
    <mergeCell ref="D11:G11"/>
    <mergeCell ref="D12:G12"/>
    <mergeCell ref="D13:G13"/>
    <mergeCell ref="D14:G14"/>
    <mergeCell ref="D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showGridLines="0" view="pageBreakPreview" zoomScale="115" zoomScaleNormal="100" zoomScaleSheetLayoutView="115" workbookViewId="0">
      <selection sqref="A1:XFD1048576"/>
    </sheetView>
  </sheetViews>
  <sheetFormatPr defaultColWidth="13.7109375" defaultRowHeight="15"/>
  <cols>
    <col min="1" max="2" width="13.7109375" style="425"/>
    <col min="3" max="4" width="13.7109375" style="426"/>
    <col min="5" max="6" width="13.7109375" style="546"/>
    <col min="7" max="16384" width="13.7109375" style="425"/>
  </cols>
  <sheetData>
    <row r="1" spans="1:6" ht="27" customHeight="1">
      <c r="A1" s="961" t="s">
        <v>619</v>
      </c>
      <c r="B1" s="961"/>
      <c r="C1" s="961"/>
      <c r="D1" s="961"/>
      <c r="E1" s="961"/>
      <c r="F1" s="961"/>
    </row>
    <row r="3" spans="1:6">
      <c r="A3" s="962" t="s">
        <v>620</v>
      </c>
      <c r="B3" s="962"/>
      <c r="C3" s="546" t="s">
        <v>676</v>
      </c>
      <c r="D3" s="546" t="s">
        <v>725</v>
      </c>
      <c r="E3" s="546" t="s">
        <v>621</v>
      </c>
      <c r="F3" s="546" t="s">
        <v>622</v>
      </c>
    </row>
    <row r="5" spans="1:6">
      <c r="A5" s="548" t="s">
        <v>623</v>
      </c>
      <c r="B5" s="548"/>
      <c r="C5" s="477"/>
      <c r="D5" s="477"/>
      <c r="E5" s="478"/>
      <c r="F5" s="478">
        <v>2299.5</v>
      </c>
    </row>
    <row r="6" spans="1:6">
      <c r="B6" s="425" t="s">
        <v>624</v>
      </c>
      <c r="F6" s="478"/>
    </row>
    <row r="7" spans="1:6">
      <c r="A7" s="184" t="s">
        <v>587</v>
      </c>
      <c r="B7" s="425" t="s">
        <v>726</v>
      </c>
      <c r="C7" s="426" t="s">
        <v>40</v>
      </c>
      <c r="D7" s="426">
        <v>30</v>
      </c>
      <c r="E7" s="546">
        <v>49.56</v>
      </c>
      <c r="F7" s="547">
        <v>1486.8</v>
      </c>
    </row>
    <row r="8" spans="1:6">
      <c r="F8" s="478"/>
    </row>
    <row r="9" spans="1:6">
      <c r="B9" s="425" t="s">
        <v>625</v>
      </c>
      <c r="F9" s="478"/>
    </row>
    <row r="10" spans="1:6">
      <c r="A10" s="184" t="s">
        <v>578</v>
      </c>
      <c r="B10" s="425" t="s">
        <v>489</v>
      </c>
      <c r="C10" s="426" t="s">
        <v>40</v>
      </c>
      <c r="D10" s="426">
        <v>20</v>
      </c>
      <c r="E10" s="546">
        <v>11.29</v>
      </c>
      <c r="F10" s="547">
        <v>225.8</v>
      </c>
    </row>
    <row r="11" spans="1:6">
      <c r="A11" s="184" t="s">
        <v>577</v>
      </c>
      <c r="B11" s="425" t="s">
        <v>727</v>
      </c>
      <c r="C11" s="426" t="s">
        <v>40</v>
      </c>
      <c r="D11" s="426">
        <v>40</v>
      </c>
      <c r="E11" s="546">
        <v>4.93</v>
      </c>
      <c r="F11" s="547">
        <v>197.2</v>
      </c>
    </row>
    <row r="12" spans="1:6">
      <c r="A12" s="184" t="s">
        <v>584</v>
      </c>
      <c r="B12" s="425" t="s">
        <v>488</v>
      </c>
      <c r="C12" s="426" t="s">
        <v>40</v>
      </c>
      <c r="D12" s="426">
        <v>30</v>
      </c>
      <c r="E12" s="546">
        <v>12.99</v>
      </c>
      <c r="F12" s="547">
        <v>389.7</v>
      </c>
    </row>
    <row r="13" spans="1:6">
      <c r="F13" s="478"/>
    </row>
    <row r="14" spans="1:6">
      <c r="A14" s="548" t="s">
        <v>626</v>
      </c>
      <c r="B14" s="548"/>
      <c r="C14" s="477"/>
      <c r="D14" s="477"/>
      <c r="E14" s="478"/>
      <c r="F14" s="478">
        <v>1668.06</v>
      </c>
    </row>
    <row r="15" spans="1:6">
      <c r="B15" s="425" t="s">
        <v>627</v>
      </c>
      <c r="F15" s="547">
        <v>1668.06</v>
      </c>
    </row>
    <row r="16" spans="1:6">
      <c r="F16" s="547"/>
    </row>
    <row r="17" spans="1:6">
      <c r="A17" s="959" t="s">
        <v>628</v>
      </c>
      <c r="B17" s="959"/>
      <c r="F17" s="478">
        <v>972.8</v>
      </c>
    </row>
    <row r="18" spans="1:6">
      <c r="A18" s="474"/>
      <c r="B18" s="474" t="s">
        <v>629</v>
      </c>
      <c r="F18" s="478"/>
    </row>
    <row r="19" spans="1:6">
      <c r="A19" s="554" t="s">
        <v>731</v>
      </c>
      <c r="B19" s="479" t="s">
        <v>730</v>
      </c>
      <c r="C19" s="426" t="s">
        <v>213</v>
      </c>
      <c r="D19" s="426">
        <v>50</v>
      </c>
      <c r="E19" s="546">
        <v>2.7</v>
      </c>
      <c r="F19" s="547">
        <v>135</v>
      </c>
    </row>
    <row r="20" spans="1:6">
      <c r="B20" s="425" t="s">
        <v>630</v>
      </c>
      <c r="F20" s="478"/>
    </row>
    <row r="21" spans="1:6">
      <c r="A21" s="184" t="s">
        <v>554</v>
      </c>
      <c r="B21" s="425" t="s">
        <v>728</v>
      </c>
      <c r="C21" s="426" t="s">
        <v>48</v>
      </c>
      <c r="D21" s="426">
        <v>20</v>
      </c>
      <c r="E21" s="546">
        <v>39.64</v>
      </c>
      <c r="F21" s="547">
        <v>792.8</v>
      </c>
    </row>
    <row r="22" spans="1:6">
      <c r="B22" s="425" t="s">
        <v>631</v>
      </c>
      <c r="F22" s="478"/>
    </row>
    <row r="23" spans="1:6">
      <c r="A23" s="479">
        <v>7247</v>
      </c>
      <c r="B23" s="425" t="s">
        <v>729</v>
      </c>
      <c r="C23" s="426" t="s">
        <v>40</v>
      </c>
      <c r="D23" s="426">
        <v>20</v>
      </c>
      <c r="E23" s="546" t="s">
        <v>534</v>
      </c>
      <c r="F23" s="547">
        <v>45</v>
      </c>
    </row>
    <row r="24" spans="1:6">
      <c r="B24" s="425" t="s">
        <v>632</v>
      </c>
    </row>
    <row r="25" spans="1:6">
      <c r="B25" s="425" t="s">
        <v>732</v>
      </c>
      <c r="C25" s="426" t="s">
        <v>213</v>
      </c>
      <c r="D25" s="426">
        <v>1</v>
      </c>
      <c r="E25" s="546">
        <v>25</v>
      </c>
      <c r="F25" s="547">
        <v>25</v>
      </c>
    </row>
    <row r="26" spans="1:6">
      <c r="A26" s="959" t="s">
        <v>642</v>
      </c>
      <c r="B26" s="959"/>
      <c r="C26" s="477"/>
      <c r="D26" s="477"/>
      <c r="E26" s="478"/>
      <c r="F26" s="478">
        <v>14456.4</v>
      </c>
    </row>
    <row r="27" spans="1:6">
      <c r="A27" s="474"/>
      <c r="B27" s="474" t="s">
        <v>643</v>
      </c>
      <c r="C27" s="426" t="s">
        <v>213</v>
      </c>
      <c r="D27" s="426">
        <v>1</v>
      </c>
      <c r="E27" s="546">
        <v>14456.4</v>
      </c>
      <c r="F27" s="547">
        <v>14456.4</v>
      </c>
    </row>
    <row r="28" spans="1:6">
      <c r="A28" s="957" t="s">
        <v>633</v>
      </c>
      <c r="B28" s="957"/>
      <c r="C28" s="549"/>
      <c r="D28" s="549"/>
      <c r="E28" s="550"/>
      <c r="F28" s="550">
        <v>19396.759999999998</v>
      </c>
    </row>
    <row r="29" spans="1:6">
      <c r="A29" s="960" t="s">
        <v>723</v>
      </c>
      <c r="B29" s="960"/>
      <c r="C29" s="426" t="s">
        <v>50</v>
      </c>
      <c r="D29" s="426">
        <v>21.35</v>
      </c>
      <c r="E29" s="546">
        <v>19396.759999999998</v>
      </c>
      <c r="F29" s="547">
        <v>4141.21</v>
      </c>
    </row>
    <row r="30" spans="1:6">
      <c r="A30" s="957" t="s">
        <v>634</v>
      </c>
      <c r="B30" s="957"/>
      <c r="C30" s="549"/>
      <c r="D30" s="549"/>
      <c r="E30" s="550"/>
      <c r="F30" s="550">
        <v>4141.21</v>
      </c>
    </row>
    <row r="31" spans="1:6">
      <c r="A31" s="960" t="s">
        <v>635</v>
      </c>
      <c r="B31" s="960"/>
      <c r="C31" s="426" t="s">
        <v>213</v>
      </c>
      <c r="D31" s="426">
        <v>2</v>
      </c>
      <c r="E31" s="551">
        <v>450</v>
      </c>
      <c r="F31" s="551">
        <v>900</v>
      </c>
    </row>
    <row r="32" spans="1:6">
      <c r="A32" s="960" t="s">
        <v>636</v>
      </c>
      <c r="B32" s="960"/>
      <c r="C32" s="426" t="s">
        <v>50</v>
      </c>
      <c r="D32" s="426">
        <v>3.74</v>
      </c>
      <c r="E32" s="551"/>
      <c r="F32" s="551">
        <v>33.659999999999997</v>
      </c>
    </row>
    <row r="33" spans="1:6">
      <c r="A33" s="960" t="s">
        <v>637</v>
      </c>
      <c r="B33" s="960"/>
      <c r="F33" s="551"/>
    </row>
    <row r="34" spans="1:6">
      <c r="B34" s="425" t="s">
        <v>638</v>
      </c>
      <c r="C34" s="426" t="s">
        <v>50</v>
      </c>
      <c r="D34" s="426">
        <v>4.75</v>
      </c>
      <c r="F34" s="551">
        <v>42.75</v>
      </c>
    </row>
    <row r="35" spans="1:6">
      <c r="A35" s="960" t="s">
        <v>639</v>
      </c>
      <c r="B35" s="960"/>
      <c r="C35" s="426" t="s">
        <v>50</v>
      </c>
      <c r="D35" s="426">
        <v>5.77</v>
      </c>
      <c r="F35" s="551">
        <v>51.93</v>
      </c>
    </row>
    <row r="36" spans="1:6">
      <c r="A36" s="957" t="s">
        <v>640</v>
      </c>
      <c r="B36" s="957"/>
      <c r="C36" s="549"/>
      <c r="D36" s="549"/>
      <c r="E36" s="550"/>
      <c r="F36" s="550">
        <v>1028.3399999999999</v>
      </c>
    </row>
    <row r="37" spans="1:6">
      <c r="A37" s="960" t="s">
        <v>724</v>
      </c>
      <c r="B37" s="960"/>
      <c r="C37" s="426" t="s">
        <v>50</v>
      </c>
      <c r="D37" s="426">
        <v>21.35</v>
      </c>
      <c r="F37" s="547">
        <v>219.55</v>
      </c>
    </row>
    <row r="38" spans="1:6">
      <c r="A38" s="957" t="s">
        <v>634</v>
      </c>
      <c r="B38" s="957"/>
      <c r="C38" s="549"/>
      <c r="D38" s="549"/>
      <c r="E38" s="550"/>
      <c r="F38" s="550">
        <v>219.55</v>
      </c>
    </row>
    <row r="39" spans="1:6">
      <c r="A39" s="958" t="s">
        <v>641</v>
      </c>
      <c r="B39" s="958"/>
      <c r="C39" s="552"/>
      <c r="D39" s="552"/>
      <c r="E39" s="553"/>
      <c r="F39" s="553">
        <v>24785.86</v>
      </c>
    </row>
  </sheetData>
  <mergeCells count="15">
    <mergeCell ref="A1:F1"/>
    <mergeCell ref="A3:B3"/>
    <mergeCell ref="A17:B17"/>
    <mergeCell ref="A36:B36"/>
    <mergeCell ref="A37:B37"/>
    <mergeCell ref="A38:B38"/>
    <mergeCell ref="A39:B39"/>
    <mergeCell ref="A26:B26"/>
    <mergeCell ref="A29:B29"/>
    <mergeCell ref="A30:B30"/>
    <mergeCell ref="A31:B31"/>
    <mergeCell ref="A32:B32"/>
    <mergeCell ref="A33:B33"/>
    <mergeCell ref="A35:B35"/>
    <mergeCell ref="A28:B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view="pageBreakPreview" zoomScale="130" zoomScaleNormal="100" zoomScaleSheetLayoutView="130" workbookViewId="0">
      <selection sqref="A1:XFD1048576"/>
    </sheetView>
  </sheetViews>
  <sheetFormatPr defaultRowHeight="12.75"/>
  <cols>
    <col min="1" max="1" width="9.140625" style="410"/>
    <col min="2" max="2" width="34.140625" style="410" customWidth="1"/>
    <col min="3" max="3" width="6.7109375" style="410" customWidth="1"/>
    <col min="4" max="4" width="9.140625" style="410"/>
    <col min="5" max="5" width="21.42578125" style="410" customWidth="1"/>
    <col min="6" max="6" width="16" style="410" customWidth="1"/>
    <col min="7" max="257" width="9.140625" style="410"/>
    <col min="258" max="258" width="29.42578125" style="410" bestFit="1" customWidth="1"/>
    <col min="259" max="260" width="9.140625" style="410"/>
    <col min="261" max="261" width="21.42578125" style="410" customWidth="1"/>
    <col min="262" max="262" width="13.5703125" style="410" bestFit="1" customWidth="1"/>
    <col min="263" max="513" width="9.140625" style="410"/>
    <col min="514" max="514" width="29.42578125" style="410" bestFit="1" customWidth="1"/>
    <col min="515" max="516" width="9.140625" style="410"/>
    <col min="517" max="517" width="21.42578125" style="410" customWidth="1"/>
    <col min="518" max="518" width="13.5703125" style="410" bestFit="1" customWidth="1"/>
    <col min="519" max="769" width="9.140625" style="410"/>
    <col min="770" max="770" width="29.42578125" style="410" bestFit="1" customWidth="1"/>
    <col min="771" max="772" width="9.140625" style="410"/>
    <col min="773" max="773" width="21.42578125" style="410" customWidth="1"/>
    <col min="774" max="774" width="13.5703125" style="410" bestFit="1" customWidth="1"/>
    <col min="775" max="1025" width="9.140625" style="410"/>
    <col min="1026" max="1026" width="29.42578125" style="410" bestFit="1" customWidth="1"/>
    <col min="1027" max="1028" width="9.140625" style="410"/>
    <col min="1029" max="1029" width="21.42578125" style="410" customWidth="1"/>
    <col min="1030" max="1030" width="13.5703125" style="410" bestFit="1" customWidth="1"/>
    <col min="1031" max="1281" width="9.140625" style="410"/>
    <col min="1282" max="1282" width="29.42578125" style="410" bestFit="1" customWidth="1"/>
    <col min="1283" max="1284" width="9.140625" style="410"/>
    <col min="1285" max="1285" width="21.42578125" style="410" customWidth="1"/>
    <col min="1286" max="1286" width="13.5703125" style="410" bestFit="1" customWidth="1"/>
    <col min="1287" max="1537" width="9.140625" style="410"/>
    <col min="1538" max="1538" width="29.42578125" style="410" bestFit="1" customWidth="1"/>
    <col min="1539" max="1540" width="9.140625" style="410"/>
    <col min="1541" max="1541" width="21.42578125" style="410" customWidth="1"/>
    <col min="1542" max="1542" width="13.5703125" style="410" bestFit="1" customWidth="1"/>
    <col min="1543" max="1793" width="9.140625" style="410"/>
    <col min="1794" max="1794" width="29.42578125" style="410" bestFit="1" customWidth="1"/>
    <col min="1795" max="1796" width="9.140625" style="410"/>
    <col min="1797" max="1797" width="21.42578125" style="410" customWidth="1"/>
    <col min="1798" max="1798" width="13.5703125" style="410" bestFit="1" customWidth="1"/>
    <col min="1799" max="2049" width="9.140625" style="410"/>
    <col min="2050" max="2050" width="29.42578125" style="410" bestFit="1" customWidth="1"/>
    <col min="2051" max="2052" width="9.140625" style="410"/>
    <col min="2053" max="2053" width="21.42578125" style="410" customWidth="1"/>
    <col min="2054" max="2054" width="13.5703125" style="410" bestFit="1" customWidth="1"/>
    <col min="2055" max="2305" width="9.140625" style="410"/>
    <col min="2306" max="2306" width="29.42578125" style="410" bestFit="1" customWidth="1"/>
    <col min="2307" max="2308" width="9.140625" style="410"/>
    <col min="2309" max="2309" width="21.42578125" style="410" customWidth="1"/>
    <col min="2310" max="2310" width="13.5703125" style="410" bestFit="1" customWidth="1"/>
    <col min="2311" max="2561" width="9.140625" style="410"/>
    <col min="2562" max="2562" width="29.42578125" style="410" bestFit="1" customWidth="1"/>
    <col min="2563" max="2564" width="9.140625" style="410"/>
    <col min="2565" max="2565" width="21.42578125" style="410" customWidth="1"/>
    <col min="2566" max="2566" width="13.5703125" style="410" bestFit="1" customWidth="1"/>
    <col min="2567" max="2817" width="9.140625" style="410"/>
    <col min="2818" max="2818" width="29.42578125" style="410" bestFit="1" customWidth="1"/>
    <col min="2819" max="2820" width="9.140625" style="410"/>
    <col min="2821" max="2821" width="21.42578125" style="410" customWidth="1"/>
    <col min="2822" max="2822" width="13.5703125" style="410" bestFit="1" customWidth="1"/>
    <col min="2823" max="3073" width="9.140625" style="410"/>
    <col min="3074" max="3074" width="29.42578125" style="410" bestFit="1" customWidth="1"/>
    <col min="3075" max="3076" width="9.140625" style="410"/>
    <col min="3077" max="3077" width="21.42578125" style="410" customWidth="1"/>
    <col min="3078" max="3078" width="13.5703125" style="410" bestFit="1" customWidth="1"/>
    <col min="3079" max="3329" width="9.140625" style="410"/>
    <col min="3330" max="3330" width="29.42578125" style="410" bestFit="1" customWidth="1"/>
    <col min="3331" max="3332" width="9.140625" style="410"/>
    <col min="3333" max="3333" width="21.42578125" style="410" customWidth="1"/>
    <col min="3334" max="3334" width="13.5703125" style="410" bestFit="1" customWidth="1"/>
    <col min="3335" max="3585" width="9.140625" style="410"/>
    <col min="3586" max="3586" width="29.42578125" style="410" bestFit="1" customWidth="1"/>
    <col min="3587" max="3588" width="9.140625" style="410"/>
    <col min="3589" max="3589" width="21.42578125" style="410" customWidth="1"/>
    <col min="3590" max="3590" width="13.5703125" style="410" bestFit="1" customWidth="1"/>
    <col min="3591" max="3841" width="9.140625" style="410"/>
    <col min="3842" max="3842" width="29.42578125" style="410" bestFit="1" customWidth="1"/>
    <col min="3843" max="3844" width="9.140625" style="410"/>
    <col min="3845" max="3845" width="21.42578125" style="410" customWidth="1"/>
    <col min="3846" max="3846" width="13.5703125" style="410" bestFit="1" customWidth="1"/>
    <col min="3847" max="4097" width="9.140625" style="410"/>
    <col min="4098" max="4098" width="29.42578125" style="410" bestFit="1" customWidth="1"/>
    <col min="4099" max="4100" width="9.140625" style="410"/>
    <col min="4101" max="4101" width="21.42578125" style="410" customWidth="1"/>
    <col min="4102" max="4102" width="13.5703125" style="410" bestFit="1" customWidth="1"/>
    <col min="4103" max="4353" width="9.140625" style="410"/>
    <col min="4354" max="4354" width="29.42578125" style="410" bestFit="1" customWidth="1"/>
    <col min="4355" max="4356" width="9.140625" style="410"/>
    <col min="4357" max="4357" width="21.42578125" style="410" customWidth="1"/>
    <col min="4358" max="4358" width="13.5703125" style="410" bestFit="1" customWidth="1"/>
    <col min="4359" max="4609" width="9.140625" style="410"/>
    <col min="4610" max="4610" width="29.42578125" style="410" bestFit="1" customWidth="1"/>
    <col min="4611" max="4612" width="9.140625" style="410"/>
    <col min="4613" max="4613" width="21.42578125" style="410" customWidth="1"/>
    <col min="4614" max="4614" width="13.5703125" style="410" bestFit="1" customWidth="1"/>
    <col min="4615" max="4865" width="9.140625" style="410"/>
    <col min="4866" max="4866" width="29.42578125" style="410" bestFit="1" customWidth="1"/>
    <col min="4867" max="4868" width="9.140625" style="410"/>
    <col min="4869" max="4869" width="21.42578125" style="410" customWidth="1"/>
    <col min="4870" max="4870" width="13.5703125" style="410" bestFit="1" customWidth="1"/>
    <col min="4871" max="5121" width="9.140625" style="410"/>
    <col min="5122" max="5122" width="29.42578125" style="410" bestFit="1" customWidth="1"/>
    <col min="5123" max="5124" width="9.140625" style="410"/>
    <col min="5125" max="5125" width="21.42578125" style="410" customWidth="1"/>
    <col min="5126" max="5126" width="13.5703125" style="410" bestFit="1" customWidth="1"/>
    <col min="5127" max="5377" width="9.140625" style="410"/>
    <col min="5378" max="5378" width="29.42578125" style="410" bestFit="1" customWidth="1"/>
    <col min="5379" max="5380" width="9.140625" style="410"/>
    <col min="5381" max="5381" width="21.42578125" style="410" customWidth="1"/>
    <col min="5382" max="5382" width="13.5703125" style="410" bestFit="1" customWidth="1"/>
    <col min="5383" max="5633" width="9.140625" style="410"/>
    <col min="5634" max="5634" width="29.42578125" style="410" bestFit="1" customWidth="1"/>
    <col min="5635" max="5636" width="9.140625" style="410"/>
    <col min="5637" max="5637" width="21.42578125" style="410" customWidth="1"/>
    <col min="5638" max="5638" width="13.5703125" style="410" bestFit="1" customWidth="1"/>
    <col min="5639" max="5889" width="9.140625" style="410"/>
    <col min="5890" max="5890" width="29.42578125" style="410" bestFit="1" customWidth="1"/>
    <col min="5891" max="5892" width="9.140625" style="410"/>
    <col min="5893" max="5893" width="21.42578125" style="410" customWidth="1"/>
    <col min="5894" max="5894" width="13.5703125" style="410" bestFit="1" customWidth="1"/>
    <col min="5895" max="6145" width="9.140625" style="410"/>
    <col min="6146" max="6146" width="29.42578125" style="410" bestFit="1" customWidth="1"/>
    <col min="6147" max="6148" width="9.140625" style="410"/>
    <col min="6149" max="6149" width="21.42578125" style="410" customWidth="1"/>
    <col min="6150" max="6150" width="13.5703125" style="410" bestFit="1" customWidth="1"/>
    <col min="6151" max="6401" width="9.140625" style="410"/>
    <col min="6402" max="6402" width="29.42578125" style="410" bestFit="1" customWidth="1"/>
    <col min="6403" max="6404" width="9.140625" style="410"/>
    <col min="6405" max="6405" width="21.42578125" style="410" customWidth="1"/>
    <col min="6406" max="6406" width="13.5703125" style="410" bestFit="1" customWidth="1"/>
    <col min="6407" max="6657" width="9.140625" style="410"/>
    <col min="6658" max="6658" width="29.42578125" style="410" bestFit="1" customWidth="1"/>
    <col min="6659" max="6660" width="9.140625" style="410"/>
    <col min="6661" max="6661" width="21.42578125" style="410" customWidth="1"/>
    <col min="6662" max="6662" width="13.5703125" style="410" bestFit="1" customWidth="1"/>
    <col min="6663" max="6913" width="9.140625" style="410"/>
    <col min="6914" max="6914" width="29.42578125" style="410" bestFit="1" customWidth="1"/>
    <col min="6915" max="6916" width="9.140625" style="410"/>
    <col min="6917" max="6917" width="21.42578125" style="410" customWidth="1"/>
    <col min="6918" max="6918" width="13.5703125" style="410" bestFit="1" customWidth="1"/>
    <col min="6919" max="7169" width="9.140625" style="410"/>
    <col min="7170" max="7170" width="29.42578125" style="410" bestFit="1" customWidth="1"/>
    <col min="7171" max="7172" width="9.140625" style="410"/>
    <col min="7173" max="7173" width="21.42578125" style="410" customWidth="1"/>
    <col min="7174" max="7174" width="13.5703125" style="410" bestFit="1" customWidth="1"/>
    <col min="7175" max="7425" width="9.140625" style="410"/>
    <col min="7426" max="7426" width="29.42578125" style="410" bestFit="1" customWidth="1"/>
    <col min="7427" max="7428" width="9.140625" style="410"/>
    <col min="7429" max="7429" width="21.42578125" style="410" customWidth="1"/>
    <col min="7430" max="7430" width="13.5703125" style="410" bestFit="1" customWidth="1"/>
    <col min="7431" max="7681" width="9.140625" style="410"/>
    <col min="7682" max="7682" width="29.42578125" style="410" bestFit="1" customWidth="1"/>
    <col min="7683" max="7684" width="9.140625" style="410"/>
    <col min="7685" max="7685" width="21.42578125" style="410" customWidth="1"/>
    <col min="7686" max="7686" width="13.5703125" style="410" bestFit="1" customWidth="1"/>
    <col min="7687" max="7937" width="9.140625" style="410"/>
    <col min="7938" max="7938" width="29.42578125" style="410" bestFit="1" customWidth="1"/>
    <col min="7939" max="7940" width="9.140625" style="410"/>
    <col min="7941" max="7941" width="21.42578125" style="410" customWidth="1"/>
    <col min="7942" max="7942" width="13.5703125" style="410" bestFit="1" customWidth="1"/>
    <col min="7943" max="8193" width="9.140625" style="410"/>
    <col min="8194" max="8194" width="29.42578125" style="410" bestFit="1" customWidth="1"/>
    <col min="8195" max="8196" width="9.140625" style="410"/>
    <col min="8197" max="8197" width="21.42578125" style="410" customWidth="1"/>
    <col min="8198" max="8198" width="13.5703125" style="410" bestFit="1" customWidth="1"/>
    <col min="8199" max="8449" width="9.140625" style="410"/>
    <col min="8450" max="8450" width="29.42578125" style="410" bestFit="1" customWidth="1"/>
    <col min="8451" max="8452" width="9.140625" style="410"/>
    <col min="8453" max="8453" width="21.42578125" style="410" customWidth="1"/>
    <col min="8454" max="8454" width="13.5703125" style="410" bestFit="1" customWidth="1"/>
    <col min="8455" max="8705" width="9.140625" style="410"/>
    <col min="8706" max="8706" width="29.42578125" style="410" bestFit="1" customWidth="1"/>
    <col min="8707" max="8708" width="9.140625" style="410"/>
    <col min="8709" max="8709" width="21.42578125" style="410" customWidth="1"/>
    <col min="8710" max="8710" width="13.5703125" style="410" bestFit="1" customWidth="1"/>
    <col min="8711" max="8961" width="9.140625" style="410"/>
    <col min="8962" max="8962" width="29.42578125" style="410" bestFit="1" customWidth="1"/>
    <col min="8963" max="8964" width="9.140625" style="410"/>
    <col min="8965" max="8965" width="21.42578125" style="410" customWidth="1"/>
    <col min="8966" max="8966" width="13.5703125" style="410" bestFit="1" customWidth="1"/>
    <col min="8967" max="9217" width="9.140625" style="410"/>
    <col min="9218" max="9218" width="29.42578125" style="410" bestFit="1" customWidth="1"/>
    <col min="9219" max="9220" width="9.140625" style="410"/>
    <col min="9221" max="9221" width="21.42578125" style="410" customWidth="1"/>
    <col min="9222" max="9222" width="13.5703125" style="410" bestFit="1" customWidth="1"/>
    <col min="9223" max="9473" width="9.140625" style="410"/>
    <col min="9474" max="9474" width="29.42578125" style="410" bestFit="1" customWidth="1"/>
    <col min="9475" max="9476" width="9.140625" style="410"/>
    <col min="9477" max="9477" width="21.42578125" style="410" customWidth="1"/>
    <col min="9478" max="9478" width="13.5703125" style="410" bestFit="1" customWidth="1"/>
    <col min="9479" max="9729" width="9.140625" style="410"/>
    <col min="9730" max="9730" width="29.42578125" style="410" bestFit="1" customWidth="1"/>
    <col min="9731" max="9732" width="9.140625" style="410"/>
    <col min="9733" max="9733" width="21.42578125" style="410" customWidth="1"/>
    <col min="9734" max="9734" width="13.5703125" style="410" bestFit="1" customWidth="1"/>
    <col min="9735" max="9985" width="9.140625" style="410"/>
    <col min="9986" max="9986" width="29.42578125" style="410" bestFit="1" customWidth="1"/>
    <col min="9987" max="9988" width="9.140625" style="410"/>
    <col min="9989" max="9989" width="21.42578125" style="410" customWidth="1"/>
    <col min="9990" max="9990" width="13.5703125" style="410" bestFit="1" customWidth="1"/>
    <col min="9991" max="10241" width="9.140625" style="410"/>
    <col min="10242" max="10242" width="29.42578125" style="410" bestFit="1" customWidth="1"/>
    <col min="10243" max="10244" width="9.140625" style="410"/>
    <col min="10245" max="10245" width="21.42578125" style="410" customWidth="1"/>
    <col min="10246" max="10246" width="13.5703125" style="410" bestFit="1" customWidth="1"/>
    <col min="10247" max="10497" width="9.140625" style="410"/>
    <col min="10498" max="10498" width="29.42578125" style="410" bestFit="1" customWidth="1"/>
    <col min="10499" max="10500" width="9.140625" style="410"/>
    <col min="10501" max="10501" width="21.42578125" style="410" customWidth="1"/>
    <col min="10502" max="10502" width="13.5703125" style="410" bestFit="1" customWidth="1"/>
    <col min="10503" max="10753" width="9.140625" style="410"/>
    <col min="10754" max="10754" width="29.42578125" style="410" bestFit="1" customWidth="1"/>
    <col min="10755" max="10756" width="9.140625" style="410"/>
    <col min="10757" max="10757" width="21.42578125" style="410" customWidth="1"/>
    <col min="10758" max="10758" width="13.5703125" style="410" bestFit="1" customWidth="1"/>
    <col min="10759" max="11009" width="9.140625" style="410"/>
    <col min="11010" max="11010" width="29.42578125" style="410" bestFit="1" customWidth="1"/>
    <col min="11011" max="11012" width="9.140625" style="410"/>
    <col min="11013" max="11013" width="21.42578125" style="410" customWidth="1"/>
    <col min="11014" max="11014" width="13.5703125" style="410" bestFit="1" customWidth="1"/>
    <col min="11015" max="11265" width="9.140625" style="410"/>
    <col min="11266" max="11266" width="29.42578125" style="410" bestFit="1" customWidth="1"/>
    <col min="11267" max="11268" width="9.140625" style="410"/>
    <col min="11269" max="11269" width="21.42578125" style="410" customWidth="1"/>
    <col min="11270" max="11270" width="13.5703125" style="410" bestFit="1" customWidth="1"/>
    <col min="11271" max="11521" width="9.140625" style="410"/>
    <col min="11522" max="11522" width="29.42578125" style="410" bestFit="1" customWidth="1"/>
    <col min="11523" max="11524" width="9.140625" style="410"/>
    <col min="11525" max="11525" width="21.42578125" style="410" customWidth="1"/>
    <col min="11526" max="11526" width="13.5703125" style="410" bestFit="1" customWidth="1"/>
    <col min="11527" max="11777" width="9.140625" style="410"/>
    <col min="11778" max="11778" width="29.42578125" style="410" bestFit="1" customWidth="1"/>
    <col min="11779" max="11780" width="9.140625" style="410"/>
    <col min="11781" max="11781" width="21.42578125" style="410" customWidth="1"/>
    <col min="11782" max="11782" width="13.5703125" style="410" bestFit="1" customWidth="1"/>
    <col min="11783" max="12033" width="9.140625" style="410"/>
    <col min="12034" max="12034" width="29.42578125" style="410" bestFit="1" customWidth="1"/>
    <col min="12035" max="12036" width="9.140625" style="410"/>
    <col min="12037" max="12037" width="21.42578125" style="410" customWidth="1"/>
    <col min="12038" max="12038" width="13.5703125" style="410" bestFit="1" customWidth="1"/>
    <col min="12039" max="12289" width="9.140625" style="410"/>
    <col min="12290" max="12290" width="29.42578125" style="410" bestFit="1" customWidth="1"/>
    <col min="12291" max="12292" width="9.140625" style="410"/>
    <col min="12293" max="12293" width="21.42578125" style="410" customWidth="1"/>
    <col min="12294" max="12294" width="13.5703125" style="410" bestFit="1" customWidth="1"/>
    <col min="12295" max="12545" width="9.140625" style="410"/>
    <col min="12546" max="12546" width="29.42578125" style="410" bestFit="1" customWidth="1"/>
    <col min="12547" max="12548" width="9.140625" style="410"/>
    <col min="12549" max="12549" width="21.42578125" style="410" customWidth="1"/>
    <col min="12550" max="12550" width="13.5703125" style="410" bestFit="1" customWidth="1"/>
    <col min="12551" max="12801" width="9.140625" style="410"/>
    <col min="12802" max="12802" width="29.42578125" style="410" bestFit="1" customWidth="1"/>
    <col min="12803" max="12804" width="9.140625" style="410"/>
    <col min="12805" max="12805" width="21.42578125" style="410" customWidth="1"/>
    <col min="12806" max="12806" width="13.5703125" style="410" bestFit="1" customWidth="1"/>
    <col min="12807" max="13057" width="9.140625" style="410"/>
    <col min="13058" max="13058" width="29.42578125" style="410" bestFit="1" customWidth="1"/>
    <col min="13059" max="13060" width="9.140625" style="410"/>
    <col min="13061" max="13061" width="21.42578125" style="410" customWidth="1"/>
    <col min="13062" max="13062" width="13.5703125" style="410" bestFit="1" customWidth="1"/>
    <col min="13063" max="13313" width="9.140625" style="410"/>
    <col min="13314" max="13314" width="29.42578125" style="410" bestFit="1" customWidth="1"/>
    <col min="13315" max="13316" width="9.140625" style="410"/>
    <col min="13317" max="13317" width="21.42578125" style="410" customWidth="1"/>
    <col min="13318" max="13318" width="13.5703125" style="410" bestFit="1" customWidth="1"/>
    <col min="13319" max="13569" width="9.140625" style="410"/>
    <col min="13570" max="13570" width="29.42578125" style="410" bestFit="1" customWidth="1"/>
    <col min="13571" max="13572" width="9.140625" style="410"/>
    <col min="13573" max="13573" width="21.42578125" style="410" customWidth="1"/>
    <col min="13574" max="13574" width="13.5703125" style="410" bestFit="1" customWidth="1"/>
    <col min="13575" max="13825" width="9.140625" style="410"/>
    <col min="13826" max="13826" width="29.42578125" style="410" bestFit="1" customWidth="1"/>
    <col min="13827" max="13828" width="9.140625" style="410"/>
    <col min="13829" max="13829" width="21.42578125" style="410" customWidth="1"/>
    <col min="13830" max="13830" width="13.5703125" style="410" bestFit="1" customWidth="1"/>
    <col min="13831" max="14081" width="9.140625" style="410"/>
    <col min="14082" max="14082" width="29.42578125" style="410" bestFit="1" customWidth="1"/>
    <col min="14083" max="14084" width="9.140625" style="410"/>
    <col min="14085" max="14085" width="21.42578125" style="410" customWidth="1"/>
    <col min="14086" max="14086" width="13.5703125" style="410" bestFit="1" customWidth="1"/>
    <col min="14087" max="14337" width="9.140625" style="410"/>
    <col min="14338" max="14338" width="29.42578125" style="410" bestFit="1" customWidth="1"/>
    <col min="14339" max="14340" width="9.140625" style="410"/>
    <col min="14341" max="14341" width="21.42578125" style="410" customWidth="1"/>
    <col min="14342" max="14342" width="13.5703125" style="410" bestFit="1" customWidth="1"/>
    <col min="14343" max="14593" width="9.140625" style="410"/>
    <col min="14594" max="14594" width="29.42578125" style="410" bestFit="1" customWidth="1"/>
    <col min="14595" max="14596" width="9.140625" style="410"/>
    <col min="14597" max="14597" width="21.42578125" style="410" customWidth="1"/>
    <col min="14598" max="14598" width="13.5703125" style="410" bestFit="1" customWidth="1"/>
    <col min="14599" max="14849" width="9.140625" style="410"/>
    <col min="14850" max="14850" width="29.42578125" style="410" bestFit="1" customWidth="1"/>
    <col min="14851" max="14852" width="9.140625" style="410"/>
    <col min="14853" max="14853" width="21.42578125" style="410" customWidth="1"/>
    <col min="14854" max="14854" width="13.5703125" style="410" bestFit="1" customWidth="1"/>
    <col min="14855" max="15105" width="9.140625" style="410"/>
    <col min="15106" max="15106" width="29.42578125" style="410" bestFit="1" customWidth="1"/>
    <col min="15107" max="15108" width="9.140625" style="410"/>
    <col min="15109" max="15109" width="21.42578125" style="410" customWidth="1"/>
    <col min="15110" max="15110" width="13.5703125" style="410" bestFit="1" customWidth="1"/>
    <col min="15111" max="15361" width="9.140625" style="410"/>
    <col min="15362" max="15362" width="29.42578125" style="410" bestFit="1" customWidth="1"/>
    <col min="15363" max="15364" width="9.140625" style="410"/>
    <col min="15365" max="15365" width="21.42578125" style="410" customWidth="1"/>
    <col min="15366" max="15366" width="13.5703125" style="410" bestFit="1" customWidth="1"/>
    <col min="15367" max="15617" width="9.140625" style="410"/>
    <col min="15618" max="15618" width="29.42578125" style="410" bestFit="1" customWidth="1"/>
    <col min="15619" max="15620" width="9.140625" style="410"/>
    <col min="15621" max="15621" width="21.42578125" style="410" customWidth="1"/>
    <col min="15622" max="15622" width="13.5703125" style="410" bestFit="1" customWidth="1"/>
    <col min="15623" max="15873" width="9.140625" style="410"/>
    <col min="15874" max="15874" width="29.42578125" style="410" bestFit="1" customWidth="1"/>
    <col min="15875" max="15876" width="9.140625" style="410"/>
    <col min="15877" max="15877" width="21.42578125" style="410" customWidth="1"/>
    <col min="15878" max="15878" width="13.5703125" style="410" bestFit="1" customWidth="1"/>
    <col min="15879" max="16129" width="9.140625" style="410"/>
    <col min="16130" max="16130" width="29.42578125" style="410" bestFit="1" customWidth="1"/>
    <col min="16131" max="16132" width="9.140625" style="410"/>
    <col min="16133" max="16133" width="21.42578125" style="410" customWidth="1"/>
    <col min="16134" max="16134" width="13.5703125" style="410" bestFit="1" customWidth="1"/>
    <col min="16135" max="16384" width="9.140625" style="410"/>
  </cols>
  <sheetData>
    <row r="1" spans="1:6" ht="12.75" customHeight="1">
      <c r="A1" s="975" t="s">
        <v>605</v>
      </c>
      <c r="B1" s="976"/>
      <c r="C1" s="976"/>
      <c r="D1" s="976"/>
      <c r="E1" s="976"/>
      <c r="F1" s="977"/>
    </row>
    <row r="2" spans="1:6" ht="18" customHeight="1">
      <c r="A2" s="978"/>
      <c r="B2" s="979"/>
      <c r="C2" s="979"/>
      <c r="D2" s="979"/>
      <c r="E2" s="979"/>
      <c r="F2" s="980"/>
    </row>
    <row r="3" spans="1:6">
      <c r="A3" s="966" t="s">
        <v>606</v>
      </c>
      <c r="B3" s="967"/>
      <c r="C3" s="967"/>
      <c r="D3" s="967"/>
      <c r="E3" s="967"/>
      <c r="F3" s="981"/>
    </row>
    <row r="4" spans="1:6">
      <c r="A4" s="982"/>
      <c r="B4" s="983"/>
      <c r="C4" s="983"/>
      <c r="D4" s="983"/>
      <c r="E4" s="983"/>
      <c r="F4" s="984"/>
    </row>
    <row r="5" spans="1:6">
      <c r="A5" s="985" t="s">
        <v>607</v>
      </c>
      <c r="B5" s="986"/>
      <c r="C5" s="986"/>
      <c r="D5" s="987" t="s">
        <v>608</v>
      </c>
      <c r="E5" s="968"/>
      <c r="F5" s="411" t="s">
        <v>187</v>
      </c>
    </row>
    <row r="6" spans="1:6" ht="18" customHeight="1">
      <c r="A6" s="988"/>
      <c r="B6" s="989"/>
      <c r="C6" s="990"/>
      <c r="D6" s="991" t="s">
        <v>708</v>
      </c>
      <c r="E6" s="990"/>
      <c r="F6" s="412"/>
    </row>
    <row r="7" spans="1:6">
      <c r="A7" s="413" t="s">
        <v>609</v>
      </c>
      <c r="B7" s="414" t="s">
        <v>610</v>
      </c>
      <c r="C7" s="414" t="s">
        <v>611</v>
      </c>
      <c r="D7" s="415" t="s">
        <v>612</v>
      </c>
      <c r="E7" s="654" t="s">
        <v>613</v>
      </c>
      <c r="F7" s="655" t="s">
        <v>614</v>
      </c>
    </row>
    <row r="8" spans="1:6" s="417" customFormat="1">
      <c r="A8" s="656" t="s">
        <v>790</v>
      </c>
      <c r="B8" s="657" t="s">
        <v>789</v>
      </c>
      <c r="C8" s="658" t="s">
        <v>168</v>
      </c>
      <c r="D8" s="659">
        <v>8400</v>
      </c>
      <c r="E8" s="659">
        <v>0.62</v>
      </c>
      <c r="F8" s="660">
        <v>5208</v>
      </c>
    </row>
    <row r="9" spans="1:6" s="417" customFormat="1" ht="22.5">
      <c r="A9" s="656" t="s">
        <v>805</v>
      </c>
      <c r="B9" s="657" t="s">
        <v>834</v>
      </c>
      <c r="C9" s="661" t="s">
        <v>168</v>
      </c>
      <c r="D9" s="659">
        <v>2520</v>
      </c>
      <c r="E9" s="659">
        <v>0.67</v>
      </c>
      <c r="F9" s="660">
        <v>1688.4</v>
      </c>
    </row>
    <row r="10" spans="1:6" s="417" customFormat="1" ht="22.5">
      <c r="A10" s="656" t="s">
        <v>709</v>
      </c>
      <c r="B10" s="657" t="s">
        <v>879</v>
      </c>
      <c r="C10" s="658" t="s">
        <v>168</v>
      </c>
      <c r="D10" s="659">
        <v>8400</v>
      </c>
      <c r="E10" s="659">
        <v>0.9</v>
      </c>
      <c r="F10" s="416">
        <v>7560</v>
      </c>
    </row>
    <row r="11" spans="1:6" ht="18.75" customHeight="1">
      <c r="A11" s="963" t="s">
        <v>833</v>
      </c>
      <c r="B11" s="964"/>
      <c r="C11" s="964"/>
      <c r="D11" s="964"/>
      <c r="E11" s="965"/>
      <c r="F11" s="418">
        <v>14456.4</v>
      </c>
    </row>
    <row r="12" spans="1:6">
      <c r="A12" s="966" t="s">
        <v>615</v>
      </c>
      <c r="B12" s="967"/>
      <c r="C12" s="967"/>
      <c r="D12" s="968"/>
      <c r="E12" s="419" t="s">
        <v>616</v>
      </c>
      <c r="F12" s="420"/>
    </row>
    <row r="13" spans="1:6">
      <c r="A13" s="969"/>
      <c r="B13" s="970"/>
      <c r="C13" s="970"/>
      <c r="D13" s="971"/>
      <c r="E13" s="421"/>
      <c r="F13" s="422"/>
    </row>
    <row r="14" spans="1:6">
      <c r="A14" s="972" t="s">
        <v>617</v>
      </c>
      <c r="B14" s="973"/>
      <c r="C14" s="973"/>
      <c r="D14" s="974"/>
      <c r="E14" s="423" t="s">
        <v>618</v>
      </c>
      <c r="F14" s="424"/>
    </row>
  </sheetData>
  <mergeCells count="11">
    <mergeCell ref="A11:E11"/>
    <mergeCell ref="A12:D12"/>
    <mergeCell ref="A13:D13"/>
    <mergeCell ref="A14:D14"/>
    <mergeCell ref="A1:F2"/>
    <mergeCell ref="A3:F3"/>
    <mergeCell ref="A4:F4"/>
    <mergeCell ref="A5:C5"/>
    <mergeCell ref="D5:E5"/>
    <mergeCell ref="A6:C6"/>
    <mergeCell ref="D6:E6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3"/>
  <sheetViews>
    <sheetView workbookViewId="0">
      <selection sqref="A1:XFD1048576"/>
    </sheetView>
  </sheetViews>
  <sheetFormatPr defaultRowHeight="15"/>
  <cols>
    <col min="1" max="1" width="11.5703125" customWidth="1"/>
    <col min="2" max="2" width="13" customWidth="1"/>
    <col min="3" max="3" width="17.28515625" customWidth="1"/>
    <col min="4" max="4" width="82" style="388" customWidth="1"/>
    <col min="5" max="5" width="11.28515625" bestFit="1" customWidth="1"/>
    <col min="6" max="6" width="14.42578125" customWidth="1"/>
    <col min="7" max="7" width="15.140625" customWidth="1"/>
    <col min="8" max="8" width="18.140625" customWidth="1"/>
  </cols>
  <sheetData>
    <row r="1" spans="1:8" s="623" customFormat="1">
      <c r="A1" s="798"/>
      <c r="B1" s="798"/>
      <c r="C1" s="798"/>
      <c r="D1" s="798"/>
      <c r="E1" s="798"/>
      <c r="F1" s="798"/>
      <c r="G1" s="798"/>
      <c r="H1" s="798"/>
    </row>
    <row r="2" spans="1:8" s="623" customFormat="1">
      <c r="A2" s="798"/>
      <c r="B2" s="798"/>
      <c r="C2" s="798"/>
      <c r="D2" s="798"/>
      <c r="E2" s="798"/>
      <c r="F2" s="798"/>
      <c r="G2" s="798"/>
      <c r="H2" s="798"/>
    </row>
    <row r="3" spans="1:8" s="623" customFormat="1">
      <c r="A3" s="798"/>
      <c r="B3" s="798"/>
      <c r="C3" s="798"/>
      <c r="D3" s="798"/>
      <c r="E3" s="798"/>
      <c r="F3" s="798"/>
      <c r="G3" s="798"/>
      <c r="H3" s="798"/>
    </row>
    <row r="4" spans="1:8" s="623" customFormat="1" ht="33" customHeight="1">
      <c r="A4" s="992" t="s">
        <v>845</v>
      </c>
      <c r="B4" s="993"/>
      <c r="C4" s="993"/>
      <c r="D4" s="993"/>
      <c r="E4" s="993"/>
      <c r="F4" s="993"/>
      <c r="G4" s="993"/>
      <c r="H4" s="994"/>
    </row>
    <row r="5" spans="1:8" s="623" customFormat="1">
      <c r="A5" s="995"/>
      <c r="B5" s="996"/>
      <c r="C5" s="996"/>
      <c r="D5" s="997"/>
      <c r="E5" s="998" t="s">
        <v>815</v>
      </c>
      <c r="F5" s="999"/>
      <c r="G5" s="626">
        <v>0.23619999999999999</v>
      </c>
      <c r="H5" s="627"/>
    </row>
    <row r="6" spans="1:8" s="623" customFormat="1">
      <c r="A6" s="900"/>
      <c r="B6" s="901"/>
      <c r="C6" s="901"/>
      <c r="D6" s="902"/>
      <c r="E6" s="998" t="s">
        <v>816</v>
      </c>
      <c r="F6" s="999"/>
      <c r="G6" s="628">
        <v>0.1704</v>
      </c>
      <c r="H6" s="629"/>
    </row>
    <row r="7" spans="1:8" s="623" customFormat="1">
      <c r="A7" s="900"/>
      <c r="B7" s="901"/>
      <c r="C7" s="901"/>
      <c r="D7" s="902"/>
      <c r="E7" s="1000" t="s">
        <v>3</v>
      </c>
      <c r="F7" s="1001"/>
      <c r="G7" s="630" t="s">
        <v>4</v>
      </c>
      <c r="H7" s="631" t="s">
        <v>5</v>
      </c>
    </row>
    <row r="8" spans="1:8" s="623" customFormat="1">
      <c r="A8" s="903"/>
      <c r="B8" s="904"/>
      <c r="C8" s="904"/>
      <c r="D8" s="905"/>
      <c r="E8" s="908"/>
      <c r="F8" s="909"/>
      <c r="G8" s="5">
        <v>1.1338999999999999</v>
      </c>
      <c r="H8" s="5">
        <v>0.6976</v>
      </c>
    </row>
    <row r="9" spans="1:8" s="623" customFormat="1">
      <c r="A9" s="1004" t="s">
        <v>817</v>
      </c>
      <c r="B9" s="1005"/>
      <c r="C9" s="1005"/>
      <c r="D9" s="1005"/>
      <c r="E9" s="1005"/>
      <c r="F9" s="1005"/>
      <c r="G9" s="1005"/>
      <c r="H9" s="1006"/>
    </row>
    <row r="10" spans="1:8" s="623" customFormat="1">
      <c r="A10" s="870" t="s">
        <v>824</v>
      </c>
      <c r="B10" s="870" t="s">
        <v>809</v>
      </c>
      <c r="C10" s="870" t="s">
        <v>790</v>
      </c>
      <c r="D10" s="872" t="s">
        <v>789</v>
      </c>
      <c r="E10" s="874" t="s">
        <v>168</v>
      </c>
      <c r="F10" s="874" t="s">
        <v>33</v>
      </c>
      <c r="G10" s="874" t="s">
        <v>34</v>
      </c>
      <c r="H10" s="874" t="s">
        <v>35</v>
      </c>
    </row>
    <row r="11" spans="1:8" s="623" customFormat="1">
      <c r="A11" s="871"/>
      <c r="B11" s="871"/>
      <c r="C11" s="871"/>
      <c r="D11" s="873"/>
      <c r="E11" s="875"/>
      <c r="F11" s="875"/>
      <c r="G11" s="875"/>
      <c r="H11" s="875"/>
    </row>
    <row r="12" spans="1:8" s="623" customFormat="1" ht="25.5">
      <c r="A12" s="11" t="s">
        <v>39</v>
      </c>
      <c r="B12" s="7" t="s">
        <v>37</v>
      </c>
      <c r="C12" s="8" t="s">
        <v>791</v>
      </c>
      <c r="D12" s="9" t="s">
        <v>792</v>
      </c>
      <c r="E12" s="7" t="s">
        <v>226</v>
      </c>
      <c r="F12" s="10">
        <v>6.4999999999999997E-4</v>
      </c>
      <c r="G12" s="380">
        <v>137.13</v>
      </c>
      <c r="H12" s="381">
        <v>0.09</v>
      </c>
    </row>
    <row r="13" spans="1:8" s="623" customFormat="1" ht="25.5">
      <c r="A13" s="11" t="s">
        <v>39</v>
      </c>
      <c r="B13" s="11" t="s">
        <v>37</v>
      </c>
      <c r="C13" s="12" t="s">
        <v>793</v>
      </c>
      <c r="D13" s="13" t="s">
        <v>794</v>
      </c>
      <c r="E13" s="11" t="s">
        <v>226</v>
      </c>
      <c r="F13" s="14">
        <v>6.4999999999999997E-4</v>
      </c>
      <c r="G13" s="380">
        <v>85.71</v>
      </c>
      <c r="H13" s="381">
        <v>0.06</v>
      </c>
    </row>
    <row r="14" spans="1:8" s="623" customFormat="1" ht="25.5">
      <c r="A14" s="11" t="s">
        <v>39</v>
      </c>
      <c r="B14" s="11" t="s">
        <v>37</v>
      </c>
      <c r="C14" s="12" t="s">
        <v>795</v>
      </c>
      <c r="D14" s="13" t="s">
        <v>796</v>
      </c>
      <c r="E14" s="11" t="s">
        <v>226</v>
      </c>
      <c r="F14" s="14">
        <v>6.4999999999999997E-4</v>
      </c>
      <c r="G14" s="380">
        <v>77.14</v>
      </c>
      <c r="H14" s="381">
        <v>0.05</v>
      </c>
    </row>
    <row r="15" spans="1:8" s="623" customFormat="1" ht="25.5">
      <c r="A15" s="11" t="s">
        <v>39</v>
      </c>
      <c r="B15" s="11" t="s">
        <v>37</v>
      </c>
      <c r="C15" s="12" t="s">
        <v>797</v>
      </c>
      <c r="D15" s="13" t="s">
        <v>798</v>
      </c>
      <c r="E15" s="11" t="s">
        <v>226</v>
      </c>
      <c r="F15" s="14">
        <v>6.4999999999999997E-4</v>
      </c>
      <c r="G15" s="380">
        <v>162.84</v>
      </c>
      <c r="H15" s="381">
        <v>0.11</v>
      </c>
    </row>
    <row r="16" spans="1:8" s="623" customFormat="1" ht="25.5">
      <c r="A16" s="11" t="s">
        <v>39</v>
      </c>
      <c r="B16" s="11" t="s">
        <v>37</v>
      </c>
      <c r="C16" s="15" t="s">
        <v>799</v>
      </c>
      <c r="D16" s="16" t="s">
        <v>800</v>
      </c>
      <c r="E16" s="11" t="s">
        <v>226</v>
      </c>
      <c r="F16" s="14">
        <v>4.0000000000000002E-4</v>
      </c>
      <c r="G16" s="380">
        <v>68.56</v>
      </c>
      <c r="H16" s="381">
        <v>0.03</v>
      </c>
    </row>
    <row r="17" spans="1:8" s="623" customFormat="1" ht="25.5">
      <c r="A17" s="11" t="s">
        <v>39</v>
      </c>
      <c r="B17" s="11" t="s">
        <v>37</v>
      </c>
      <c r="C17" s="17" t="s">
        <v>801</v>
      </c>
      <c r="D17" s="18" t="s">
        <v>802</v>
      </c>
      <c r="E17" s="11" t="s">
        <v>226</v>
      </c>
      <c r="F17" s="14">
        <v>6.4999999999999997E-4</v>
      </c>
      <c r="G17" s="380">
        <v>197.12</v>
      </c>
      <c r="H17" s="381">
        <v>0.13</v>
      </c>
    </row>
    <row r="18" spans="1:8" s="623" customFormat="1" ht="25.5">
      <c r="A18" s="11" t="s">
        <v>39</v>
      </c>
      <c r="B18" s="11" t="s">
        <v>37</v>
      </c>
      <c r="C18" s="12" t="s">
        <v>803</v>
      </c>
      <c r="D18" s="13" t="s">
        <v>804</v>
      </c>
      <c r="E18" s="11" t="s">
        <v>226</v>
      </c>
      <c r="F18" s="24">
        <v>5.0000000000000001E-4</v>
      </c>
      <c r="G18" s="380">
        <v>51.43</v>
      </c>
      <c r="H18" s="381">
        <v>0.03</v>
      </c>
    </row>
    <row r="19" spans="1:8" s="623" customFormat="1">
      <c r="A19" s="25"/>
      <c r="B19" s="26"/>
      <c r="C19" s="26"/>
      <c r="D19" s="26"/>
      <c r="E19" s="876" t="s">
        <v>43</v>
      </c>
      <c r="F19" s="876"/>
      <c r="G19" s="877"/>
      <c r="H19" s="382">
        <v>0.5</v>
      </c>
    </row>
    <row r="20" spans="1:8" s="623" customFormat="1">
      <c r="A20" s="27"/>
      <c r="B20" s="28"/>
      <c r="C20" s="28"/>
      <c r="D20" s="28"/>
      <c r="E20" s="29"/>
      <c r="F20" s="30" t="s">
        <v>44</v>
      </c>
      <c r="G20" s="31">
        <v>0.23619999999999999</v>
      </c>
      <c r="H20" s="32">
        <v>0.12</v>
      </c>
    </row>
    <row r="21" spans="1:8" s="623" customFormat="1">
      <c r="A21" s="33"/>
      <c r="B21" s="34"/>
      <c r="C21" s="34"/>
      <c r="D21" s="34"/>
      <c r="E21" s="35"/>
      <c r="F21" s="35"/>
      <c r="G21" s="36" t="s">
        <v>45</v>
      </c>
      <c r="H21" s="37">
        <v>0.62</v>
      </c>
    </row>
    <row r="22" spans="1:8" s="623" customFormat="1">
      <c r="A22" s="593"/>
      <c r="B22" s="594"/>
      <c r="C22" s="594"/>
      <c r="D22" s="594"/>
      <c r="E22" s="472" t="s">
        <v>790</v>
      </c>
      <c r="F22" s="912" t="s">
        <v>46</v>
      </c>
      <c r="G22" s="913"/>
      <c r="H22" s="473">
        <v>0.62</v>
      </c>
    </row>
    <row r="23" spans="1:8" s="623" customFormat="1">
      <c r="D23" s="388"/>
    </row>
    <row r="24" spans="1:8" s="623" customFormat="1">
      <c r="A24" s="870" t="s">
        <v>825</v>
      </c>
      <c r="B24" s="870" t="s">
        <v>809</v>
      </c>
      <c r="C24" s="870" t="s">
        <v>805</v>
      </c>
      <c r="D24" s="872" t="s">
        <v>834</v>
      </c>
      <c r="E24" s="874" t="s">
        <v>168</v>
      </c>
      <c r="F24" s="874" t="s">
        <v>33</v>
      </c>
      <c r="G24" s="874" t="s">
        <v>34</v>
      </c>
      <c r="H24" s="874" t="s">
        <v>35</v>
      </c>
    </row>
    <row r="25" spans="1:8" s="623" customFormat="1">
      <c r="A25" s="871"/>
      <c r="B25" s="871"/>
      <c r="C25" s="871"/>
      <c r="D25" s="873"/>
      <c r="E25" s="875"/>
      <c r="F25" s="875"/>
      <c r="G25" s="875"/>
      <c r="H25" s="875"/>
    </row>
    <row r="26" spans="1:8" s="623" customFormat="1" ht="25.5">
      <c r="A26" s="7" t="s">
        <v>39</v>
      </c>
      <c r="B26" s="7" t="s">
        <v>37</v>
      </c>
      <c r="C26" s="8" t="s">
        <v>791</v>
      </c>
      <c r="D26" s="9" t="s">
        <v>792</v>
      </c>
      <c r="E26" s="7" t="s">
        <v>226</v>
      </c>
      <c r="F26" s="10">
        <v>6.4999999999999997E-4</v>
      </c>
      <c r="G26" s="380">
        <v>137.13</v>
      </c>
      <c r="H26" s="381">
        <v>0.09</v>
      </c>
    </row>
    <row r="27" spans="1:8" s="623" customFormat="1" ht="25.5">
      <c r="A27" s="11" t="s">
        <v>39</v>
      </c>
      <c r="B27" s="11" t="s">
        <v>37</v>
      </c>
      <c r="C27" s="12" t="s">
        <v>793</v>
      </c>
      <c r="D27" s="13" t="s">
        <v>794</v>
      </c>
      <c r="E27" s="11" t="s">
        <v>226</v>
      </c>
      <c r="F27" s="14">
        <v>6.4999999999999997E-4</v>
      </c>
      <c r="G27" s="380">
        <v>85.71</v>
      </c>
      <c r="H27" s="381">
        <v>0.06</v>
      </c>
    </row>
    <row r="28" spans="1:8" s="623" customFormat="1" ht="25.5">
      <c r="A28" s="11" t="s">
        <v>39</v>
      </c>
      <c r="B28" s="11" t="s">
        <v>37</v>
      </c>
      <c r="C28" s="12" t="s">
        <v>795</v>
      </c>
      <c r="D28" s="13" t="s">
        <v>796</v>
      </c>
      <c r="E28" s="11" t="s">
        <v>226</v>
      </c>
      <c r="F28" s="14">
        <v>6.4999999999999997E-4</v>
      </c>
      <c r="G28" s="380">
        <v>77.14</v>
      </c>
      <c r="H28" s="381">
        <v>0.05</v>
      </c>
    </row>
    <row r="29" spans="1:8" s="623" customFormat="1" ht="25.5">
      <c r="A29" s="11" t="s">
        <v>39</v>
      </c>
      <c r="B29" s="11" t="s">
        <v>37</v>
      </c>
      <c r="C29" s="12" t="s">
        <v>797</v>
      </c>
      <c r="D29" s="13" t="s">
        <v>798</v>
      </c>
      <c r="E29" s="11" t="s">
        <v>226</v>
      </c>
      <c r="F29" s="14">
        <v>6.4999999999999997E-4</v>
      </c>
      <c r="G29" s="380">
        <v>162.84</v>
      </c>
      <c r="H29" s="381">
        <v>0.11</v>
      </c>
    </row>
    <row r="30" spans="1:8" ht="25.5">
      <c r="A30" s="11" t="s">
        <v>39</v>
      </c>
      <c r="B30" s="11" t="s">
        <v>37</v>
      </c>
      <c r="C30" s="12" t="s">
        <v>799</v>
      </c>
      <c r="D30" s="13" t="s">
        <v>800</v>
      </c>
      <c r="E30" s="11" t="s">
        <v>226</v>
      </c>
      <c r="F30" s="14">
        <v>4.0000000000000002E-4</v>
      </c>
      <c r="G30" s="380">
        <v>68.56</v>
      </c>
      <c r="H30" s="381">
        <v>0.03</v>
      </c>
    </row>
    <row r="31" spans="1:8" ht="25.5">
      <c r="A31" s="11" t="s">
        <v>39</v>
      </c>
      <c r="B31" s="11" t="s">
        <v>37</v>
      </c>
      <c r="C31" s="12" t="s">
        <v>801</v>
      </c>
      <c r="D31" s="13" t="s">
        <v>802</v>
      </c>
      <c r="E31" s="11" t="s">
        <v>226</v>
      </c>
      <c r="F31" s="14">
        <v>6.4999999999999997E-4</v>
      </c>
      <c r="G31" s="380">
        <v>197.12</v>
      </c>
      <c r="H31" s="381">
        <v>0.13</v>
      </c>
    </row>
    <row r="32" spans="1:8" s="623" customFormat="1" ht="25.5">
      <c r="A32" s="11" t="s">
        <v>39</v>
      </c>
      <c r="B32" s="11" t="s">
        <v>37</v>
      </c>
      <c r="C32" s="12" t="s">
        <v>803</v>
      </c>
      <c r="D32" s="13" t="s">
        <v>804</v>
      </c>
      <c r="E32" s="11" t="s">
        <v>226</v>
      </c>
      <c r="F32" s="14">
        <v>5.0000000000000001E-4</v>
      </c>
      <c r="G32" s="380">
        <v>51.43</v>
      </c>
      <c r="H32" s="381">
        <v>0.03</v>
      </c>
    </row>
    <row r="33" spans="1:8" ht="25.5">
      <c r="A33" s="21" t="s">
        <v>39</v>
      </c>
      <c r="B33" s="21" t="s">
        <v>37</v>
      </c>
      <c r="C33" s="633" t="s">
        <v>806</v>
      </c>
      <c r="D33" s="23" t="s">
        <v>807</v>
      </c>
      <c r="E33" s="21" t="s">
        <v>226</v>
      </c>
      <c r="F33" s="14">
        <v>5.0000000000000001E-4</v>
      </c>
      <c r="G33" s="380">
        <v>77.14</v>
      </c>
      <c r="H33" s="381">
        <v>0.04</v>
      </c>
    </row>
    <row r="34" spans="1:8">
      <c r="A34" s="25"/>
      <c r="B34" s="26"/>
      <c r="C34" s="26"/>
      <c r="D34" s="26"/>
      <c r="E34" s="876" t="s">
        <v>43</v>
      </c>
      <c r="F34" s="876"/>
      <c r="G34" s="877"/>
      <c r="H34" s="382">
        <v>0.54</v>
      </c>
    </row>
    <row r="35" spans="1:8">
      <c r="A35" s="27"/>
      <c r="B35" s="28"/>
      <c r="C35" s="28"/>
      <c r="D35" s="28"/>
      <c r="E35" s="29"/>
      <c r="F35" s="30" t="s">
        <v>44</v>
      </c>
      <c r="G35" s="31">
        <v>0.23619999999999999</v>
      </c>
      <c r="H35" s="32">
        <v>0.13</v>
      </c>
    </row>
    <row r="36" spans="1:8">
      <c r="A36" s="33"/>
      <c r="B36" s="34"/>
      <c r="C36" s="34"/>
      <c r="D36" s="34"/>
      <c r="E36" s="35"/>
      <c r="F36" s="35"/>
      <c r="G36" s="36" t="s">
        <v>45</v>
      </c>
      <c r="H36" s="37">
        <v>0.67</v>
      </c>
    </row>
    <row r="37" spans="1:8">
      <c r="A37" s="593"/>
      <c r="B37" s="594"/>
      <c r="C37" s="594"/>
      <c r="D37" s="594"/>
      <c r="E37" s="472" t="s">
        <v>805</v>
      </c>
      <c r="F37" s="912" t="s">
        <v>46</v>
      </c>
      <c r="G37" s="913"/>
      <c r="H37" s="473">
        <v>0.67</v>
      </c>
    </row>
    <row r="38" spans="1:8">
      <c r="C38" s="624"/>
      <c r="D38" s="624"/>
      <c r="E38" s="625"/>
      <c r="F38" s="624"/>
    </row>
    <row r="39" spans="1:8" s="623" customFormat="1" ht="15" customHeight="1">
      <c r="A39" s="870" t="s">
        <v>826</v>
      </c>
      <c r="B39" s="870" t="s">
        <v>809</v>
      </c>
      <c r="C39" s="870" t="s">
        <v>709</v>
      </c>
      <c r="D39" s="872" t="s">
        <v>879</v>
      </c>
      <c r="E39" s="874" t="s">
        <v>168</v>
      </c>
      <c r="F39" s="874" t="s">
        <v>33</v>
      </c>
      <c r="G39" s="874" t="s">
        <v>34</v>
      </c>
      <c r="H39" s="874" t="s">
        <v>35</v>
      </c>
    </row>
    <row r="40" spans="1:8" s="623" customFormat="1">
      <c r="A40" s="871"/>
      <c r="B40" s="871"/>
      <c r="C40" s="871"/>
      <c r="D40" s="873"/>
      <c r="E40" s="875"/>
      <c r="F40" s="875"/>
      <c r="G40" s="875"/>
      <c r="H40" s="875"/>
    </row>
    <row r="41" spans="1:8" s="623" customFormat="1" ht="25.5">
      <c r="A41" s="636" t="s">
        <v>39</v>
      </c>
      <c r="B41" s="636" t="s">
        <v>37</v>
      </c>
      <c r="C41" s="637" t="s">
        <v>810</v>
      </c>
      <c r="D41" s="638" t="s">
        <v>811</v>
      </c>
      <c r="E41" s="636" t="s">
        <v>226</v>
      </c>
      <c r="F41" s="10">
        <v>6.4999999999999997E-4</v>
      </c>
      <c r="G41" s="639">
        <v>145.69999999999999</v>
      </c>
      <c r="H41" s="640">
        <v>0.09</v>
      </c>
    </row>
    <row r="42" spans="1:8" s="623" customFormat="1" ht="25.5">
      <c r="A42" s="641" t="s">
        <v>39</v>
      </c>
      <c r="B42" s="641" t="s">
        <v>37</v>
      </c>
      <c r="C42" s="12" t="s">
        <v>827</v>
      </c>
      <c r="D42" s="642" t="s">
        <v>828</v>
      </c>
      <c r="E42" s="641" t="s">
        <v>226</v>
      </c>
      <c r="F42" s="14">
        <v>6.4999999999999997E-4</v>
      </c>
      <c r="G42" s="639">
        <v>222.84</v>
      </c>
      <c r="H42" s="640">
        <v>0.14000000000000001</v>
      </c>
    </row>
    <row r="43" spans="1:8" s="623" customFormat="1" ht="25.5">
      <c r="A43" s="641" t="s">
        <v>39</v>
      </c>
      <c r="B43" s="641" t="s">
        <v>37</v>
      </c>
      <c r="C43" s="12" t="s">
        <v>818</v>
      </c>
      <c r="D43" s="642" t="s">
        <v>819</v>
      </c>
      <c r="E43" s="641" t="s">
        <v>226</v>
      </c>
      <c r="F43" s="14">
        <v>6.4999999999999997E-4</v>
      </c>
      <c r="G43" s="639">
        <v>137.13</v>
      </c>
      <c r="H43" s="640">
        <v>0.09</v>
      </c>
    </row>
    <row r="44" spans="1:8" s="623" customFormat="1" ht="25.5">
      <c r="A44" s="641" t="s">
        <v>39</v>
      </c>
      <c r="B44" s="641" t="s">
        <v>37</v>
      </c>
      <c r="C44" s="12" t="s">
        <v>813</v>
      </c>
      <c r="D44" s="642" t="s">
        <v>814</v>
      </c>
      <c r="E44" s="641" t="s">
        <v>226</v>
      </c>
      <c r="F44" s="14">
        <v>6.4999999999999997E-4</v>
      </c>
      <c r="G44" s="639">
        <v>188.56</v>
      </c>
      <c r="H44" s="640">
        <v>0.12</v>
      </c>
    </row>
    <row r="45" spans="1:8" s="623" customFormat="1" ht="25.5">
      <c r="A45" s="641" t="s">
        <v>39</v>
      </c>
      <c r="B45" s="641" t="s">
        <v>37</v>
      </c>
      <c r="C45" s="12" t="s">
        <v>831</v>
      </c>
      <c r="D45" s="642" t="s">
        <v>832</v>
      </c>
      <c r="E45" s="641" t="s">
        <v>226</v>
      </c>
      <c r="F45" s="14">
        <v>6.4999999999999997E-4</v>
      </c>
      <c r="G45" s="639">
        <v>359.97</v>
      </c>
      <c r="H45" s="640">
        <v>0.23</v>
      </c>
    </row>
    <row r="46" spans="1:8" s="623" customFormat="1" ht="25.5">
      <c r="A46" s="641" t="s">
        <v>39</v>
      </c>
      <c r="B46" s="641" t="s">
        <v>37</v>
      </c>
      <c r="C46" s="12" t="s">
        <v>822</v>
      </c>
      <c r="D46" s="642" t="s">
        <v>823</v>
      </c>
      <c r="E46" s="641" t="s">
        <v>226</v>
      </c>
      <c r="F46" s="14">
        <v>6.4999999999999997E-4</v>
      </c>
      <c r="G46" s="639">
        <v>85.71</v>
      </c>
      <c r="H46" s="640">
        <v>0.06</v>
      </c>
    </row>
    <row r="47" spans="1:8" s="623" customFormat="1">
      <c r="A47" s="643"/>
      <c r="B47" s="644"/>
      <c r="C47" s="644"/>
      <c r="D47" s="644"/>
      <c r="E47" s="1002" t="s">
        <v>43</v>
      </c>
      <c r="F47" s="1002"/>
      <c r="G47" s="1003"/>
      <c r="H47" s="382">
        <v>0.73</v>
      </c>
    </row>
    <row r="48" spans="1:8" s="623" customFormat="1">
      <c r="A48" s="645"/>
      <c r="B48" s="646"/>
      <c r="C48" s="646"/>
      <c r="D48" s="646"/>
      <c r="E48" s="647"/>
      <c r="F48" s="648" t="s">
        <v>44</v>
      </c>
      <c r="G48" s="649">
        <v>0.23619999999999999</v>
      </c>
      <c r="H48" s="32">
        <v>0.17</v>
      </c>
    </row>
    <row r="49" spans="1:8" s="623" customFormat="1">
      <c r="A49" s="650"/>
      <c r="B49" s="651"/>
      <c r="C49" s="651"/>
      <c r="D49" s="651"/>
      <c r="E49" s="652"/>
      <c r="F49" s="652"/>
      <c r="G49" s="653" t="s">
        <v>45</v>
      </c>
      <c r="H49" s="37">
        <v>0.9</v>
      </c>
    </row>
    <row r="50" spans="1:8" s="623" customFormat="1">
      <c r="A50" s="593"/>
      <c r="B50" s="594"/>
      <c r="C50" s="594"/>
      <c r="D50" s="594"/>
      <c r="E50" s="472" t="s">
        <v>709</v>
      </c>
      <c r="F50" s="912" t="s">
        <v>46</v>
      </c>
      <c r="G50" s="913"/>
      <c r="H50" s="473">
        <v>0.9</v>
      </c>
    </row>
    <row r="51" spans="1:8" s="623" customFormat="1">
      <c r="C51" s="624"/>
      <c r="D51" s="624"/>
      <c r="E51" s="625"/>
      <c r="F51" s="624"/>
    </row>
    <row r="52" spans="1:8" s="623" customFormat="1">
      <c r="A52" s="870" t="s">
        <v>808</v>
      </c>
      <c r="B52" s="870" t="s">
        <v>809</v>
      </c>
      <c r="C52" s="870" t="s">
        <v>810</v>
      </c>
      <c r="D52" s="872" t="s">
        <v>811</v>
      </c>
      <c r="E52" s="874" t="s">
        <v>226</v>
      </c>
      <c r="F52" s="874" t="s">
        <v>33</v>
      </c>
      <c r="G52" s="874" t="s">
        <v>34</v>
      </c>
      <c r="H52" s="874" t="s">
        <v>35</v>
      </c>
    </row>
    <row r="53" spans="1:8" s="623" customFormat="1">
      <c r="A53" s="871"/>
      <c r="B53" s="871"/>
      <c r="C53" s="871"/>
      <c r="D53" s="873"/>
      <c r="E53" s="875"/>
      <c r="F53" s="875"/>
      <c r="G53" s="875"/>
      <c r="H53" s="875"/>
    </row>
    <row r="54" spans="1:8" s="623" customFormat="1" ht="25.5">
      <c r="A54" s="11" t="s">
        <v>39</v>
      </c>
      <c r="B54" s="7" t="s">
        <v>37</v>
      </c>
      <c r="C54" s="8" t="s">
        <v>579</v>
      </c>
      <c r="D54" s="9" t="s">
        <v>233</v>
      </c>
      <c r="E54" s="7" t="s">
        <v>47</v>
      </c>
      <c r="F54" s="10" t="s">
        <v>812</v>
      </c>
      <c r="G54" s="380" t="s">
        <v>537</v>
      </c>
      <c r="H54" s="381">
        <v>72.42</v>
      </c>
    </row>
    <row r="55" spans="1:8" s="623" customFormat="1" ht="25.5">
      <c r="A55" s="11" t="s">
        <v>39</v>
      </c>
      <c r="B55" s="11" t="s">
        <v>37</v>
      </c>
      <c r="C55" s="12" t="s">
        <v>581</v>
      </c>
      <c r="D55" s="13" t="s">
        <v>235</v>
      </c>
      <c r="E55" s="11" t="s">
        <v>47</v>
      </c>
      <c r="F55" s="14" t="s">
        <v>575</v>
      </c>
      <c r="G55" s="380" t="s">
        <v>543</v>
      </c>
      <c r="H55" s="381">
        <v>45.44</v>
      </c>
    </row>
    <row r="56" spans="1:8" s="623" customFormat="1">
      <c r="A56" s="25"/>
      <c r="B56" s="26"/>
      <c r="C56" s="26"/>
      <c r="D56" s="26"/>
      <c r="E56" s="876" t="s">
        <v>43</v>
      </c>
      <c r="F56" s="876"/>
      <c r="G56" s="877"/>
      <c r="H56" s="382">
        <v>117.86</v>
      </c>
    </row>
    <row r="57" spans="1:8" s="623" customFormat="1">
      <c r="A57" s="27"/>
      <c r="B57" s="28"/>
      <c r="C57" s="28"/>
      <c r="D57" s="28"/>
      <c r="E57" s="29"/>
      <c r="F57" s="30" t="s">
        <v>44</v>
      </c>
      <c r="G57" s="31">
        <v>0.23619999999999999</v>
      </c>
      <c r="H57" s="32">
        <v>27.84</v>
      </c>
    </row>
    <row r="58" spans="1:8" s="623" customFormat="1">
      <c r="A58" s="33"/>
      <c r="B58" s="34"/>
      <c r="C58" s="34"/>
      <c r="D58" s="34"/>
      <c r="E58" s="35" t="s">
        <v>810</v>
      </c>
      <c r="F58" s="35"/>
      <c r="G58" s="36" t="s">
        <v>45</v>
      </c>
      <c r="H58" s="37">
        <v>145.69999999999999</v>
      </c>
    </row>
    <row r="59" spans="1:8" s="623" customFormat="1">
      <c r="A59" s="593"/>
      <c r="B59" s="594"/>
      <c r="C59" s="594"/>
      <c r="D59" s="594"/>
      <c r="E59" s="472"/>
      <c r="F59" s="912" t="s">
        <v>46</v>
      </c>
      <c r="G59" s="913"/>
      <c r="H59" s="473">
        <v>145.69999999999999</v>
      </c>
    </row>
    <row r="60" spans="1:8" s="623" customFormat="1">
      <c r="C60" s="624"/>
      <c r="D60" s="624"/>
      <c r="E60" s="625"/>
      <c r="F60" s="624"/>
    </row>
    <row r="61" spans="1:8" s="623" customFormat="1">
      <c r="A61" s="870" t="s">
        <v>808</v>
      </c>
      <c r="B61" s="870" t="s">
        <v>809</v>
      </c>
      <c r="C61" s="870" t="s">
        <v>820</v>
      </c>
      <c r="D61" s="872" t="s">
        <v>821</v>
      </c>
      <c r="E61" s="874" t="s">
        <v>226</v>
      </c>
      <c r="F61" s="874" t="s">
        <v>33</v>
      </c>
      <c r="G61" s="874" t="s">
        <v>34</v>
      </c>
      <c r="H61" s="874" t="s">
        <v>35</v>
      </c>
    </row>
    <row r="62" spans="1:8" s="623" customFormat="1">
      <c r="A62" s="871"/>
      <c r="B62" s="871"/>
      <c r="C62" s="871"/>
      <c r="D62" s="873"/>
      <c r="E62" s="875"/>
      <c r="F62" s="875"/>
      <c r="G62" s="875"/>
      <c r="H62" s="875"/>
    </row>
    <row r="63" spans="1:8" s="623" customFormat="1" ht="25.5">
      <c r="A63" s="11" t="s">
        <v>39</v>
      </c>
      <c r="B63" s="7" t="s">
        <v>37</v>
      </c>
      <c r="C63" s="8" t="s">
        <v>579</v>
      </c>
      <c r="D63" s="9" t="s">
        <v>233</v>
      </c>
      <c r="E63" s="7" t="s">
        <v>47</v>
      </c>
      <c r="F63" s="10">
        <v>5</v>
      </c>
      <c r="G63" s="380" t="s">
        <v>537</v>
      </c>
      <c r="H63" s="381">
        <v>106.5</v>
      </c>
    </row>
    <row r="64" spans="1:8" s="623" customFormat="1" ht="25.5">
      <c r="A64" s="11" t="s">
        <v>39</v>
      </c>
      <c r="B64" s="11" t="s">
        <v>37</v>
      </c>
      <c r="C64" s="12" t="s">
        <v>581</v>
      </c>
      <c r="D64" s="13" t="s">
        <v>235</v>
      </c>
      <c r="E64" s="11" t="s">
        <v>47</v>
      </c>
      <c r="F64" s="14">
        <v>2.5</v>
      </c>
      <c r="G64" s="380" t="s">
        <v>543</v>
      </c>
      <c r="H64" s="381">
        <v>66.83</v>
      </c>
    </row>
    <row r="65" spans="1:8" s="623" customFormat="1">
      <c r="A65" s="25"/>
      <c r="B65" s="26"/>
      <c r="C65" s="26"/>
      <c r="D65" s="26"/>
      <c r="E65" s="876" t="s">
        <v>43</v>
      </c>
      <c r="F65" s="876"/>
      <c r="G65" s="877"/>
      <c r="H65" s="382">
        <v>173.33</v>
      </c>
    </row>
    <row r="66" spans="1:8" s="623" customFormat="1">
      <c r="A66" s="27"/>
      <c r="B66" s="28"/>
      <c r="C66" s="28"/>
      <c r="D66" s="28"/>
      <c r="E66" s="29"/>
      <c r="F66" s="30" t="s">
        <v>44</v>
      </c>
      <c r="G66" s="31">
        <v>0.23619999999999999</v>
      </c>
      <c r="H66" s="32">
        <v>40.94</v>
      </c>
    </row>
    <row r="67" spans="1:8" s="623" customFormat="1">
      <c r="A67" s="33"/>
      <c r="B67" s="34"/>
      <c r="C67" s="34"/>
      <c r="D67" s="34"/>
      <c r="E67" s="35" t="s">
        <v>820</v>
      </c>
      <c r="F67" s="35"/>
      <c r="G67" s="36" t="s">
        <v>45</v>
      </c>
      <c r="H67" s="37">
        <v>214.27</v>
      </c>
    </row>
    <row r="68" spans="1:8" s="623" customFormat="1">
      <c r="A68" s="593"/>
      <c r="B68" s="594"/>
      <c r="C68" s="594"/>
      <c r="D68" s="594"/>
      <c r="E68" s="472"/>
      <c r="F68" s="912" t="s">
        <v>46</v>
      </c>
      <c r="G68" s="913"/>
      <c r="H68" s="473">
        <v>214.27</v>
      </c>
    </row>
    <row r="69" spans="1:8" s="623" customFormat="1">
      <c r="C69" s="624"/>
      <c r="D69" s="624"/>
      <c r="E69" s="625"/>
      <c r="F69" s="624"/>
    </row>
    <row r="70" spans="1:8" s="623" customFormat="1">
      <c r="A70" s="870" t="s">
        <v>808</v>
      </c>
      <c r="B70" s="870" t="s">
        <v>809</v>
      </c>
      <c r="C70" s="870" t="s">
        <v>827</v>
      </c>
      <c r="D70" s="872" t="s">
        <v>828</v>
      </c>
      <c r="E70" s="874" t="s">
        <v>226</v>
      </c>
      <c r="F70" s="874" t="s">
        <v>33</v>
      </c>
      <c r="G70" s="874" t="s">
        <v>34</v>
      </c>
      <c r="H70" s="874" t="s">
        <v>35</v>
      </c>
    </row>
    <row r="71" spans="1:8" s="623" customFormat="1">
      <c r="A71" s="871"/>
      <c r="B71" s="871"/>
      <c r="C71" s="871"/>
      <c r="D71" s="873"/>
      <c r="E71" s="875"/>
      <c r="F71" s="875"/>
      <c r="G71" s="875"/>
      <c r="H71" s="875"/>
    </row>
    <row r="72" spans="1:8" s="623" customFormat="1" ht="25.5">
      <c r="A72" s="11" t="s">
        <v>39</v>
      </c>
      <c r="B72" s="7" t="s">
        <v>37</v>
      </c>
      <c r="C72" s="8" t="s">
        <v>579</v>
      </c>
      <c r="D72" s="9" t="s">
        <v>233</v>
      </c>
      <c r="E72" s="7" t="s">
        <v>47</v>
      </c>
      <c r="F72" s="10">
        <v>5.2</v>
      </c>
      <c r="G72" s="380" t="s">
        <v>537</v>
      </c>
      <c r="H72" s="381">
        <v>110.76</v>
      </c>
    </row>
    <row r="73" spans="1:8" s="623" customFormat="1" ht="25.5">
      <c r="A73" s="11" t="s">
        <v>39</v>
      </c>
      <c r="B73" s="11" t="s">
        <v>37</v>
      </c>
      <c r="C73" s="12" t="s">
        <v>581</v>
      </c>
      <c r="D73" s="13" t="s">
        <v>235</v>
      </c>
      <c r="E73" s="11" t="s">
        <v>47</v>
      </c>
      <c r="F73" s="14">
        <v>2.6</v>
      </c>
      <c r="G73" s="380" t="s">
        <v>543</v>
      </c>
      <c r="H73" s="381">
        <v>69.5</v>
      </c>
    </row>
    <row r="74" spans="1:8" s="623" customFormat="1">
      <c r="A74" s="25"/>
      <c r="B74" s="26"/>
      <c r="C74" s="26"/>
      <c r="D74" s="26"/>
      <c r="E74" s="876" t="s">
        <v>43</v>
      </c>
      <c r="F74" s="876"/>
      <c r="G74" s="877"/>
      <c r="H74" s="382">
        <v>180.26</v>
      </c>
    </row>
    <row r="75" spans="1:8" s="623" customFormat="1">
      <c r="A75" s="27"/>
      <c r="B75" s="28"/>
      <c r="C75" s="28"/>
      <c r="D75" s="28"/>
      <c r="E75" s="29"/>
      <c r="F75" s="30" t="s">
        <v>44</v>
      </c>
      <c r="G75" s="31">
        <v>0.23619999999999999</v>
      </c>
      <c r="H75" s="32">
        <v>42.58</v>
      </c>
    </row>
    <row r="76" spans="1:8" s="623" customFormat="1">
      <c r="A76" s="33"/>
      <c r="B76" s="34"/>
      <c r="C76" s="34"/>
      <c r="D76" s="34"/>
      <c r="E76" s="35" t="s">
        <v>827</v>
      </c>
      <c r="F76" s="35"/>
      <c r="G76" s="36" t="s">
        <v>45</v>
      </c>
      <c r="H76" s="37">
        <v>222.84</v>
      </c>
    </row>
    <row r="77" spans="1:8" s="623" customFormat="1">
      <c r="A77" s="593"/>
      <c r="B77" s="594"/>
      <c r="C77" s="594"/>
      <c r="D77" s="594"/>
      <c r="E77" s="472"/>
      <c r="F77" s="912" t="s">
        <v>46</v>
      </c>
      <c r="G77" s="913"/>
      <c r="H77" s="473">
        <v>222.84</v>
      </c>
    </row>
    <row r="78" spans="1:8" s="623" customFormat="1">
      <c r="C78" s="624"/>
      <c r="D78" s="624"/>
      <c r="E78" s="625"/>
      <c r="F78" s="624"/>
    </row>
    <row r="79" spans="1:8" s="623" customFormat="1">
      <c r="A79" s="870" t="s">
        <v>808</v>
      </c>
      <c r="B79" s="870" t="s">
        <v>809</v>
      </c>
      <c r="C79" s="870" t="s">
        <v>829</v>
      </c>
      <c r="D79" s="872" t="s">
        <v>830</v>
      </c>
      <c r="E79" s="874" t="s">
        <v>226</v>
      </c>
      <c r="F79" s="874" t="s">
        <v>33</v>
      </c>
      <c r="G79" s="874" t="s">
        <v>34</v>
      </c>
      <c r="H79" s="874" t="s">
        <v>35</v>
      </c>
    </row>
    <row r="80" spans="1:8" s="623" customFormat="1">
      <c r="A80" s="871"/>
      <c r="B80" s="871"/>
      <c r="C80" s="871"/>
      <c r="D80" s="873"/>
      <c r="E80" s="875"/>
      <c r="F80" s="875"/>
      <c r="G80" s="875"/>
      <c r="H80" s="875"/>
    </row>
    <row r="81" spans="1:8" s="623" customFormat="1" ht="25.5">
      <c r="A81" s="11" t="s">
        <v>39</v>
      </c>
      <c r="B81" s="7" t="s">
        <v>37</v>
      </c>
      <c r="C81" s="8" t="s">
        <v>579</v>
      </c>
      <c r="D81" s="9" t="s">
        <v>233</v>
      </c>
      <c r="E81" s="7" t="s">
        <v>47</v>
      </c>
      <c r="F81" s="10">
        <v>1.4</v>
      </c>
      <c r="G81" s="380" t="s">
        <v>537</v>
      </c>
      <c r="H81" s="381">
        <v>29.82</v>
      </c>
    </row>
    <row r="82" spans="1:8" s="623" customFormat="1" ht="25.5">
      <c r="A82" s="11" t="s">
        <v>39</v>
      </c>
      <c r="B82" s="11" t="s">
        <v>37</v>
      </c>
      <c r="C82" s="12" t="s">
        <v>581</v>
      </c>
      <c r="D82" s="13" t="s">
        <v>235</v>
      </c>
      <c r="E82" s="11" t="s">
        <v>47</v>
      </c>
      <c r="F82" s="14">
        <v>0.7</v>
      </c>
      <c r="G82" s="380" t="s">
        <v>543</v>
      </c>
      <c r="H82" s="381">
        <v>18.71</v>
      </c>
    </row>
    <row r="83" spans="1:8" s="623" customFormat="1">
      <c r="A83" s="25"/>
      <c r="B83" s="26"/>
      <c r="C83" s="26"/>
      <c r="D83" s="26"/>
      <c r="E83" s="876" t="s">
        <v>43</v>
      </c>
      <c r="F83" s="876"/>
      <c r="G83" s="877"/>
      <c r="H83" s="382">
        <v>48.53</v>
      </c>
    </row>
    <row r="84" spans="1:8" s="623" customFormat="1">
      <c r="A84" s="27"/>
      <c r="B84" s="28"/>
      <c r="C84" s="28"/>
      <c r="D84" s="28"/>
      <c r="E84" s="29"/>
      <c r="F84" s="30" t="s">
        <v>44</v>
      </c>
      <c r="G84" s="31">
        <v>0.23619999999999999</v>
      </c>
      <c r="H84" s="32">
        <v>11.46</v>
      </c>
    </row>
    <row r="85" spans="1:8" s="623" customFormat="1">
      <c r="A85" s="33"/>
      <c r="B85" s="34"/>
      <c r="C85" s="34"/>
      <c r="D85" s="34"/>
      <c r="E85" s="35" t="s">
        <v>829</v>
      </c>
      <c r="F85" s="35"/>
      <c r="G85" s="36" t="s">
        <v>45</v>
      </c>
      <c r="H85" s="37">
        <v>59.99</v>
      </c>
    </row>
    <row r="86" spans="1:8" s="623" customFormat="1">
      <c r="A86" s="593"/>
      <c r="B86" s="594"/>
      <c r="C86" s="594"/>
      <c r="D86" s="594"/>
      <c r="E86" s="472"/>
      <c r="F86" s="912" t="s">
        <v>46</v>
      </c>
      <c r="G86" s="913"/>
      <c r="H86" s="473">
        <v>59.99</v>
      </c>
    </row>
    <row r="87" spans="1:8" s="623" customFormat="1">
      <c r="C87" s="624"/>
      <c r="D87" s="624"/>
      <c r="E87" s="625"/>
      <c r="F87" s="624"/>
    </row>
    <row r="88" spans="1:8" s="623" customFormat="1">
      <c r="A88" s="870" t="s">
        <v>808</v>
      </c>
      <c r="B88" s="870" t="s">
        <v>809</v>
      </c>
      <c r="C88" s="870" t="s">
        <v>813</v>
      </c>
      <c r="D88" s="872" t="s">
        <v>814</v>
      </c>
      <c r="E88" s="874" t="s">
        <v>226</v>
      </c>
      <c r="F88" s="874" t="s">
        <v>33</v>
      </c>
      <c r="G88" s="874" t="s">
        <v>34</v>
      </c>
      <c r="H88" s="874" t="s">
        <v>35</v>
      </c>
    </row>
    <row r="89" spans="1:8" s="623" customFormat="1">
      <c r="A89" s="871"/>
      <c r="B89" s="871"/>
      <c r="C89" s="871"/>
      <c r="D89" s="873"/>
      <c r="E89" s="875"/>
      <c r="F89" s="875"/>
      <c r="G89" s="875"/>
      <c r="H89" s="875"/>
    </row>
    <row r="90" spans="1:8" s="623" customFormat="1" ht="25.5">
      <c r="A90" s="11" t="s">
        <v>39</v>
      </c>
      <c r="B90" s="7" t="s">
        <v>37</v>
      </c>
      <c r="C90" s="8" t="s">
        <v>579</v>
      </c>
      <c r="D90" s="9" t="s">
        <v>233</v>
      </c>
      <c r="E90" s="7" t="s">
        <v>47</v>
      </c>
      <c r="F90" s="10" t="s">
        <v>576</v>
      </c>
      <c r="G90" s="380" t="s">
        <v>537</v>
      </c>
      <c r="H90" s="381">
        <v>93.72</v>
      </c>
    </row>
    <row r="91" spans="1:8" s="623" customFormat="1" ht="25.5">
      <c r="A91" s="11" t="s">
        <v>39</v>
      </c>
      <c r="B91" s="11" t="s">
        <v>37</v>
      </c>
      <c r="C91" s="12" t="s">
        <v>581</v>
      </c>
      <c r="D91" s="13" t="s">
        <v>235</v>
      </c>
      <c r="E91" s="11" t="s">
        <v>47</v>
      </c>
      <c r="F91" s="14" t="s">
        <v>564</v>
      </c>
      <c r="G91" s="380" t="s">
        <v>543</v>
      </c>
      <c r="H91" s="381">
        <v>58.81</v>
      </c>
    </row>
    <row r="92" spans="1:8" s="623" customFormat="1">
      <c r="A92" s="25"/>
      <c r="B92" s="26"/>
      <c r="C92" s="26"/>
      <c r="D92" s="26"/>
      <c r="E92" s="876" t="s">
        <v>43</v>
      </c>
      <c r="F92" s="876"/>
      <c r="G92" s="877"/>
      <c r="H92" s="382">
        <v>152.53</v>
      </c>
    </row>
    <row r="93" spans="1:8" s="623" customFormat="1">
      <c r="A93" s="27"/>
      <c r="B93" s="28"/>
      <c r="C93" s="28"/>
      <c r="D93" s="28"/>
      <c r="E93" s="29"/>
      <c r="F93" s="30" t="s">
        <v>44</v>
      </c>
      <c r="G93" s="31">
        <v>0.23619999999999999</v>
      </c>
      <c r="H93" s="32">
        <v>36.03</v>
      </c>
    </row>
    <row r="94" spans="1:8" s="623" customFormat="1">
      <c r="A94" s="33"/>
      <c r="B94" s="34"/>
      <c r="C94" s="34"/>
      <c r="D94" s="34"/>
      <c r="E94" s="35" t="s">
        <v>813</v>
      </c>
      <c r="F94" s="35"/>
      <c r="G94" s="36" t="s">
        <v>45</v>
      </c>
      <c r="H94" s="37">
        <v>188.56</v>
      </c>
    </row>
    <row r="95" spans="1:8" s="623" customFormat="1">
      <c r="A95" s="593"/>
      <c r="B95" s="594"/>
      <c r="C95" s="594"/>
      <c r="D95" s="594"/>
      <c r="E95" s="472"/>
      <c r="F95" s="912" t="s">
        <v>46</v>
      </c>
      <c r="G95" s="913"/>
      <c r="H95" s="473">
        <v>188.56</v>
      </c>
    </row>
    <row r="96" spans="1:8" s="623" customFormat="1">
      <c r="C96" s="184"/>
    </row>
    <row r="97" spans="1:8" s="623" customFormat="1">
      <c r="A97" s="870" t="s">
        <v>808</v>
      </c>
      <c r="B97" s="870" t="s">
        <v>809</v>
      </c>
      <c r="C97" s="870" t="s">
        <v>818</v>
      </c>
      <c r="D97" s="872" t="s">
        <v>819</v>
      </c>
      <c r="E97" s="874" t="s">
        <v>226</v>
      </c>
      <c r="F97" s="874" t="s">
        <v>33</v>
      </c>
      <c r="G97" s="874" t="s">
        <v>34</v>
      </c>
      <c r="H97" s="874" t="s">
        <v>35</v>
      </c>
    </row>
    <row r="98" spans="1:8" s="623" customFormat="1">
      <c r="A98" s="871"/>
      <c r="B98" s="871"/>
      <c r="C98" s="871"/>
      <c r="D98" s="873"/>
      <c r="E98" s="875"/>
      <c r="F98" s="875"/>
      <c r="G98" s="875"/>
      <c r="H98" s="875"/>
    </row>
    <row r="99" spans="1:8" s="623" customFormat="1" ht="25.5">
      <c r="A99" s="11" t="s">
        <v>39</v>
      </c>
      <c r="B99" s="7" t="s">
        <v>37</v>
      </c>
      <c r="C99" s="8" t="s">
        <v>579</v>
      </c>
      <c r="D99" s="9" t="s">
        <v>233</v>
      </c>
      <c r="E99" s="7" t="s">
        <v>47</v>
      </c>
      <c r="F99" s="10" t="s">
        <v>571</v>
      </c>
      <c r="G99" s="380" t="s">
        <v>537</v>
      </c>
      <c r="H99" s="381">
        <v>68.16</v>
      </c>
    </row>
    <row r="100" spans="1:8" s="623" customFormat="1" ht="25.5">
      <c r="A100" s="11" t="s">
        <v>39</v>
      </c>
      <c r="B100" s="11" t="s">
        <v>37</v>
      </c>
      <c r="C100" s="12" t="s">
        <v>581</v>
      </c>
      <c r="D100" s="13" t="s">
        <v>235</v>
      </c>
      <c r="E100" s="11" t="s">
        <v>47</v>
      </c>
      <c r="F100" s="14" t="s">
        <v>566</v>
      </c>
      <c r="G100" s="380" t="s">
        <v>543</v>
      </c>
      <c r="H100" s="381">
        <v>42.77</v>
      </c>
    </row>
    <row r="101" spans="1:8" s="623" customFormat="1">
      <c r="A101" s="25"/>
      <c r="B101" s="26"/>
      <c r="C101" s="26"/>
      <c r="D101" s="26"/>
      <c r="E101" s="876" t="s">
        <v>43</v>
      </c>
      <c r="F101" s="876"/>
      <c r="G101" s="877"/>
      <c r="H101" s="382">
        <v>110.93</v>
      </c>
    </row>
    <row r="102" spans="1:8" s="623" customFormat="1">
      <c r="A102" s="27"/>
      <c r="B102" s="28"/>
      <c r="C102" s="28"/>
      <c r="D102" s="28"/>
      <c r="E102" s="29"/>
      <c r="F102" s="30" t="s">
        <v>44</v>
      </c>
      <c r="G102" s="31">
        <v>0.23619999999999999</v>
      </c>
      <c r="H102" s="32">
        <v>26.2</v>
      </c>
    </row>
    <row r="103" spans="1:8" s="623" customFormat="1">
      <c r="A103" s="33"/>
      <c r="B103" s="34"/>
      <c r="C103" s="34"/>
      <c r="D103" s="34"/>
      <c r="E103" s="35" t="s">
        <v>818</v>
      </c>
      <c r="F103" s="35"/>
      <c r="G103" s="36" t="s">
        <v>45</v>
      </c>
      <c r="H103" s="37">
        <v>137.13</v>
      </c>
    </row>
    <row r="104" spans="1:8" s="623" customFormat="1">
      <c r="A104" s="593"/>
      <c r="B104" s="594"/>
      <c r="C104" s="594"/>
      <c r="D104" s="594"/>
      <c r="E104" s="472"/>
      <c r="F104" s="912" t="s">
        <v>46</v>
      </c>
      <c r="G104" s="913"/>
      <c r="H104" s="473">
        <v>137.13</v>
      </c>
    </row>
    <row r="105" spans="1:8" s="623" customFormat="1">
      <c r="C105" s="624"/>
      <c r="D105" s="624"/>
      <c r="E105" s="625"/>
      <c r="F105" s="624"/>
    </row>
    <row r="106" spans="1:8" s="623" customFormat="1">
      <c r="A106" s="870" t="s">
        <v>808</v>
      </c>
      <c r="B106" s="870" t="s">
        <v>809</v>
      </c>
      <c r="C106" s="870" t="s">
        <v>791</v>
      </c>
      <c r="D106" s="872" t="s">
        <v>792</v>
      </c>
      <c r="E106" s="874" t="s">
        <v>226</v>
      </c>
      <c r="F106" s="874" t="s">
        <v>33</v>
      </c>
      <c r="G106" s="874" t="s">
        <v>34</v>
      </c>
      <c r="H106" s="874" t="s">
        <v>35</v>
      </c>
    </row>
    <row r="107" spans="1:8" s="623" customFormat="1">
      <c r="A107" s="871"/>
      <c r="B107" s="871"/>
      <c r="C107" s="871"/>
      <c r="D107" s="873"/>
      <c r="E107" s="875"/>
      <c r="F107" s="875"/>
      <c r="G107" s="875"/>
      <c r="H107" s="875"/>
    </row>
    <row r="108" spans="1:8" s="623" customFormat="1" ht="25.5">
      <c r="A108" s="11" t="s">
        <v>39</v>
      </c>
      <c r="B108" s="11" t="s">
        <v>37</v>
      </c>
      <c r="C108" s="12" t="s">
        <v>579</v>
      </c>
      <c r="D108" s="13" t="s">
        <v>233</v>
      </c>
      <c r="E108" s="11" t="s">
        <v>47</v>
      </c>
      <c r="F108" s="14" t="s">
        <v>571</v>
      </c>
      <c r="G108" s="380" t="s">
        <v>537</v>
      </c>
      <c r="H108" s="381">
        <v>68.16</v>
      </c>
    </row>
    <row r="109" spans="1:8" s="623" customFormat="1" ht="25.5">
      <c r="A109" s="21" t="s">
        <v>39</v>
      </c>
      <c r="B109" s="21" t="s">
        <v>37</v>
      </c>
      <c r="C109" s="633" t="s">
        <v>581</v>
      </c>
      <c r="D109" s="23" t="s">
        <v>235</v>
      </c>
      <c r="E109" s="21" t="s">
        <v>47</v>
      </c>
      <c r="F109" s="24" t="s">
        <v>566</v>
      </c>
      <c r="G109" s="634" t="s">
        <v>543</v>
      </c>
      <c r="H109" s="635">
        <v>42.77</v>
      </c>
    </row>
    <row r="110" spans="1:8" s="623" customFormat="1">
      <c r="A110" s="25"/>
      <c r="B110" s="26"/>
      <c r="C110" s="26"/>
      <c r="D110" s="26"/>
      <c r="E110" s="876" t="s">
        <v>43</v>
      </c>
      <c r="F110" s="876"/>
      <c r="G110" s="877"/>
      <c r="H110" s="382">
        <v>110.93</v>
      </c>
    </row>
    <row r="111" spans="1:8" s="623" customFormat="1">
      <c r="A111" s="27"/>
      <c r="B111" s="28"/>
      <c r="C111" s="28"/>
      <c r="D111" s="28"/>
      <c r="E111" s="29"/>
      <c r="F111" s="30" t="s">
        <v>44</v>
      </c>
      <c r="G111" s="31">
        <v>0.23619999999999999</v>
      </c>
      <c r="H111" s="32">
        <v>26.2</v>
      </c>
    </row>
    <row r="112" spans="1:8" s="623" customFormat="1">
      <c r="A112" s="33"/>
      <c r="B112" s="34"/>
      <c r="C112" s="34"/>
      <c r="D112" s="34"/>
      <c r="E112" s="35" t="s">
        <v>791</v>
      </c>
      <c r="F112" s="35"/>
      <c r="G112" s="36" t="s">
        <v>45</v>
      </c>
      <c r="H112" s="37">
        <v>137.13</v>
      </c>
    </row>
    <row r="113" spans="1:8" s="623" customFormat="1">
      <c r="A113" s="593"/>
      <c r="B113" s="594"/>
      <c r="C113" s="594"/>
      <c r="D113" s="594"/>
      <c r="E113" s="472"/>
      <c r="F113" s="912" t="s">
        <v>46</v>
      </c>
      <c r="G113" s="913"/>
      <c r="H113" s="473">
        <v>137.13</v>
      </c>
    </row>
    <row r="114" spans="1:8" s="623" customFormat="1"/>
    <row r="115" spans="1:8" s="623" customFormat="1">
      <c r="A115" s="870" t="s">
        <v>808</v>
      </c>
      <c r="B115" s="870" t="s">
        <v>809</v>
      </c>
      <c r="C115" s="870" t="s">
        <v>793</v>
      </c>
      <c r="D115" s="872" t="s">
        <v>794</v>
      </c>
      <c r="E115" s="874" t="s">
        <v>226</v>
      </c>
      <c r="F115" s="874" t="s">
        <v>33</v>
      </c>
      <c r="G115" s="874" t="s">
        <v>34</v>
      </c>
      <c r="H115" s="874" t="s">
        <v>35</v>
      </c>
    </row>
    <row r="116" spans="1:8" s="623" customFormat="1">
      <c r="A116" s="871"/>
      <c r="B116" s="871"/>
      <c r="C116" s="871"/>
      <c r="D116" s="873"/>
      <c r="E116" s="875"/>
      <c r="F116" s="875"/>
      <c r="G116" s="875"/>
      <c r="H116" s="875"/>
    </row>
    <row r="117" spans="1:8" s="623" customFormat="1" ht="25.5">
      <c r="A117" s="11" t="s">
        <v>39</v>
      </c>
      <c r="B117" s="11" t="s">
        <v>37</v>
      </c>
      <c r="C117" s="12" t="s">
        <v>579</v>
      </c>
      <c r="D117" s="13" t="s">
        <v>233</v>
      </c>
      <c r="E117" s="11" t="s">
        <v>47</v>
      </c>
      <c r="F117" s="14" t="s">
        <v>550</v>
      </c>
      <c r="G117" s="380" t="s">
        <v>537</v>
      </c>
      <c r="H117" s="381">
        <v>42.6</v>
      </c>
    </row>
    <row r="118" spans="1:8" s="623" customFormat="1" ht="25.5">
      <c r="A118" s="21" t="s">
        <v>39</v>
      </c>
      <c r="B118" s="21" t="s">
        <v>37</v>
      </c>
      <c r="C118" s="633" t="s">
        <v>581</v>
      </c>
      <c r="D118" s="23" t="s">
        <v>235</v>
      </c>
      <c r="E118" s="21" t="s">
        <v>47</v>
      </c>
      <c r="F118" s="24" t="s">
        <v>547</v>
      </c>
      <c r="G118" s="634" t="s">
        <v>543</v>
      </c>
      <c r="H118" s="635">
        <v>26.73</v>
      </c>
    </row>
    <row r="119" spans="1:8" s="623" customFormat="1" ht="15" customHeight="1">
      <c r="A119" s="25"/>
      <c r="B119" s="26"/>
      <c r="C119" s="26"/>
      <c r="D119" s="26"/>
      <c r="E119" s="876" t="s">
        <v>43</v>
      </c>
      <c r="F119" s="876"/>
      <c r="G119" s="877"/>
      <c r="H119" s="382">
        <v>69.33</v>
      </c>
    </row>
    <row r="120" spans="1:8" s="623" customFormat="1">
      <c r="A120" s="27"/>
      <c r="B120" s="28"/>
      <c r="C120" s="28"/>
      <c r="D120" s="28"/>
      <c r="E120" s="29"/>
      <c r="F120" s="30" t="s">
        <v>44</v>
      </c>
      <c r="G120" s="31">
        <v>0.23619999999999999</v>
      </c>
      <c r="H120" s="32">
        <v>16.38</v>
      </c>
    </row>
    <row r="121" spans="1:8" s="623" customFormat="1">
      <c r="A121" s="33"/>
      <c r="B121" s="34"/>
      <c r="C121" s="34"/>
      <c r="D121" s="34"/>
      <c r="E121" s="35" t="s">
        <v>793</v>
      </c>
      <c r="F121" s="35"/>
      <c r="G121" s="36" t="s">
        <v>45</v>
      </c>
      <c r="H121" s="37">
        <v>85.71</v>
      </c>
    </row>
    <row r="122" spans="1:8" s="623" customFormat="1">
      <c r="A122" s="593"/>
      <c r="B122" s="594"/>
      <c r="C122" s="594"/>
      <c r="D122" s="594"/>
      <c r="E122" s="472"/>
      <c r="F122" s="912" t="s">
        <v>46</v>
      </c>
      <c r="G122" s="913"/>
      <c r="H122" s="473">
        <v>85.71</v>
      </c>
    </row>
    <row r="123" spans="1:8" s="623" customFormat="1">
      <c r="B123" s="624"/>
      <c r="C123" s="624"/>
      <c r="D123" s="625"/>
      <c r="E123" s="624"/>
    </row>
    <row r="124" spans="1:8" s="623" customFormat="1">
      <c r="A124" s="870" t="s">
        <v>808</v>
      </c>
      <c r="B124" s="870" t="s">
        <v>809</v>
      </c>
      <c r="C124" s="870" t="s">
        <v>795</v>
      </c>
      <c r="D124" s="872" t="s">
        <v>796</v>
      </c>
      <c r="E124" s="874" t="s">
        <v>226</v>
      </c>
      <c r="F124" s="874" t="s">
        <v>33</v>
      </c>
      <c r="G124" s="874" t="s">
        <v>34</v>
      </c>
      <c r="H124" s="874" t="s">
        <v>35</v>
      </c>
    </row>
    <row r="125" spans="1:8" s="623" customFormat="1">
      <c r="A125" s="871"/>
      <c r="B125" s="871"/>
      <c r="C125" s="871"/>
      <c r="D125" s="873"/>
      <c r="E125" s="875"/>
      <c r="F125" s="875"/>
      <c r="G125" s="875"/>
      <c r="H125" s="875"/>
    </row>
    <row r="126" spans="1:8" s="623" customFormat="1" ht="25.5">
      <c r="A126" s="11" t="s">
        <v>39</v>
      </c>
      <c r="B126" s="11" t="s">
        <v>37</v>
      </c>
      <c r="C126" s="12" t="s">
        <v>579</v>
      </c>
      <c r="D126" s="13" t="s">
        <v>233</v>
      </c>
      <c r="E126" s="11" t="s">
        <v>47</v>
      </c>
      <c r="F126" s="14" t="s">
        <v>567</v>
      </c>
      <c r="G126" s="380" t="s">
        <v>537</v>
      </c>
      <c r="H126" s="381">
        <v>38.340000000000003</v>
      </c>
    </row>
    <row r="127" spans="1:8" s="623" customFormat="1" ht="25.5">
      <c r="A127" s="21" t="s">
        <v>39</v>
      </c>
      <c r="B127" s="21" t="s">
        <v>37</v>
      </c>
      <c r="C127" s="633" t="s">
        <v>581</v>
      </c>
      <c r="D127" s="23" t="s">
        <v>235</v>
      </c>
      <c r="E127" s="21" t="s">
        <v>47</v>
      </c>
      <c r="F127" s="24" t="s">
        <v>559</v>
      </c>
      <c r="G127" s="634" t="s">
        <v>543</v>
      </c>
      <c r="H127" s="635">
        <v>24.06</v>
      </c>
    </row>
    <row r="128" spans="1:8" s="623" customFormat="1">
      <c r="A128" s="25"/>
      <c r="B128" s="26"/>
      <c r="C128" s="26"/>
      <c r="D128" s="26"/>
      <c r="E128" s="876" t="s">
        <v>43</v>
      </c>
      <c r="F128" s="876"/>
      <c r="G128" s="877"/>
      <c r="H128" s="382">
        <v>62.4</v>
      </c>
    </row>
    <row r="129" spans="1:8" s="623" customFormat="1">
      <c r="A129" s="27"/>
      <c r="B129" s="28"/>
      <c r="C129" s="28"/>
      <c r="D129" s="28"/>
      <c r="E129" s="29"/>
      <c r="F129" s="30" t="s">
        <v>44</v>
      </c>
      <c r="G129" s="31">
        <v>0.23619999999999999</v>
      </c>
      <c r="H129" s="32">
        <v>14.74</v>
      </c>
    </row>
    <row r="130" spans="1:8" s="623" customFormat="1">
      <c r="A130" s="33"/>
      <c r="B130" s="34"/>
      <c r="C130" s="34"/>
      <c r="D130" s="34"/>
      <c r="E130" s="35" t="s">
        <v>795</v>
      </c>
      <c r="F130" s="35"/>
      <c r="G130" s="36" t="s">
        <v>45</v>
      </c>
      <c r="H130" s="37">
        <v>77.14</v>
      </c>
    </row>
    <row r="131" spans="1:8" s="623" customFormat="1">
      <c r="A131" s="593"/>
      <c r="B131" s="594"/>
      <c r="C131" s="594"/>
      <c r="D131" s="594"/>
      <c r="E131" s="472"/>
      <c r="F131" s="912" t="s">
        <v>46</v>
      </c>
      <c r="G131" s="913"/>
      <c r="H131" s="473">
        <v>77.14</v>
      </c>
    </row>
    <row r="132" spans="1:8" s="623" customFormat="1"/>
    <row r="133" spans="1:8" s="623" customFormat="1">
      <c r="A133" s="870" t="s">
        <v>808</v>
      </c>
      <c r="B133" s="870" t="s">
        <v>809</v>
      </c>
      <c r="C133" s="870" t="s">
        <v>797</v>
      </c>
      <c r="D133" s="872" t="s">
        <v>798</v>
      </c>
      <c r="E133" s="874" t="s">
        <v>226</v>
      </c>
      <c r="F133" s="874" t="s">
        <v>33</v>
      </c>
      <c r="G133" s="874" t="s">
        <v>34</v>
      </c>
      <c r="H133" s="874" t="s">
        <v>35</v>
      </c>
    </row>
    <row r="134" spans="1:8" s="623" customFormat="1">
      <c r="A134" s="871"/>
      <c r="B134" s="871"/>
      <c r="C134" s="871"/>
      <c r="D134" s="873"/>
      <c r="E134" s="875"/>
      <c r="F134" s="875"/>
      <c r="G134" s="875"/>
      <c r="H134" s="875"/>
    </row>
    <row r="135" spans="1:8" s="623" customFormat="1" ht="25.5">
      <c r="A135" s="11" t="s">
        <v>39</v>
      </c>
      <c r="B135" s="11" t="s">
        <v>37</v>
      </c>
      <c r="C135" s="12" t="s">
        <v>579</v>
      </c>
      <c r="D135" s="13" t="s">
        <v>233</v>
      </c>
      <c r="E135" s="11" t="s">
        <v>47</v>
      </c>
      <c r="F135" s="14" t="s">
        <v>573</v>
      </c>
      <c r="G135" s="380" t="s">
        <v>537</v>
      </c>
      <c r="H135" s="381">
        <v>80.94</v>
      </c>
    </row>
    <row r="136" spans="1:8" s="623" customFormat="1" ht="25.5">
      <c r="A136" s="21" t="s">
        <v>39</v>
      </c>
      <c r="B136" s="21" t="s">
        <v>37</v>
      </c>
      <c r="C136" s="633" t="s">
        <v>581</v>
      </c>
      <c r="D136" s="23" t="s">
        <v>235</v>
      </c>
      <c r="E136" s="21" t="s">
        <v>47</v>
      </c>
      <c r="F136" s="24" t="s">
        <v>563</v>
      </c>
      <c r="G136" s="634" t="s">
        <v>543</v>
      </c>
      <c r="H136" s="635">
        <v>50.79</v>
      </c>
    </row>
    <row r="137" spans="1:8" s="623" customFormat="1">
      <c r="A137" s="25"/>
      <c r="B137" s="26"/>
      <c r="C137" s="26"/>
      <c r="D137" s="26"/>
      <c r="E137" s="876" t="s">
        <v>43</v>
      </c>
      <c r="F137" s="876"/>
      <c r="G137" s="877"/>
      <c r="H137" s="382">
        <v>131.72999999999999</v>
      </c>
    </row>
    <row r="138" spans="1:8" s="623" customFormat="1">
      <c r="A138" s="27"/>
      <c r="B138" s="28"/>
      <c r="C138" s="28"/>
      <c r="D138" s="28"/>
      <c r="E138" s="29"/>
      <c r="F138" s="30" t="s">
        <v>44</v>
      </c>
      <c r="G138" s="31">
        <v>0.23619999999999999</v>
      </c>
      <c r="H138" s="32">
        <v>31.11</v>
      </c>
    </row>
    <row r="139" spans="1:8" s="623" customFormat="1">
      <c r="A139" s="33"/>
      <c r="B139" s="34"/>
      <c r="C139" s="34"/>
      <c r="D139" s="34"/>
      <c r="E139" s="35" t="s">
        <v>797</v>
      </c>
      <c r="F139" s="35"/>
      <c r="G139" s="36" t="s">
        <v>45</v>
      </c>
      <c r="H139" s="37">
        <v>162.84</v>
      </c>
    </row>
    <row r="140" spans="1:8" s="623" customFormat="1">
      <c r="A140" s="593"/>
      <c r="B140" s="594"/>
      <c r="C140" s="594"/>
      <c r="D140" s="594"/>
      <c r="E140" s="472"/>
      <c r="F140" s="912" t="s">
        <v>46</v>
      </c>
      <c r="G140" s="913"/>
      <c r="H140" s="473">
        <v>162.84</v>
      </c>
    </row>
    <row r="141" spans="1:8" s="623" customFormat="1">
      <c r="B141" s="624"/>
      <c r="C141" s="624"/>
      <c r="D141" s="625"/>
      <c r="E141" s="624"/>
    </row>
    <row r="142" spans="1:8" s="623" customFormat="1">
      <c r="A142" s="870" t="s">
        <v>808</v>
      </c>
      <c r="B142" s="870" t="s">
        <v>809</v>
      </c>
      <c r="C142" s="870" t="s">
        <v>799</v>
      </c>
      <c r="D142" s="872" t="s">
        <v>800</v>
      </c>
      <c r="E142" s="874" t="s">
        <v>226</v>
      </c>
      <c r="F142" s="874" t="s">
        <v>33</v>
      </c>
      <c r="G142" s="874" t="s">
        <v>34</v>
      </c>
      <c r="H142" s="874" t="s">
        <v>35</v>
      </c>
    </row>
    <row r="143" spans="1:8" s="623" customFormat="1">
      <c r="A143" s="871"/>
      <c r="B143" s="871"/>
      <c r="C143" s="871"/>
      <c r="D143" s="873"/>
      <c r="E143" s="875"/>
      <c r="F143" s="875"/>
      <c r="G143" s="875"/>
      <c r="H143" s="875"/>
    </row>
    <row r="144" spans="1:8" s="623" customFormat="1" ht="25.5">
      <c r="A144" s="11" t="s">
        <v>39</v>
      </c>
      <c r="B144" s="11" t="s">
        <v>37</v>
      </c>
      <c r="C144" s="12" t="s">
        <v>579</v>
      </c>
      <c r="D144" s="13" t="s">
        <v>233</v>
      </c>
      <c r="E144" s="11" t="s">
        <v>47</v>
      </c>
      <c r="F144" s="14" t="s">
        <v>566</v>
      </c>
      <c r="G144" s="380" t="s">
        <v>537</v>
      </c>
      <c r="H144" s="381">
        <v>34.08</v>
      </c>
    </row>
    <row r="145" spans="1:8" s="623" customFormat="1" ht="25.5">
      <c r="A145" s="21" t="s">
        <v>39</v>
      </c>
      <c r="B145" s="21" t="s">
        <v>37</v>
      </c>
      <c r="C145" s="633" t="s">
        <v>581</v>
      </c>
      <c r="D145" s="23" t="s">
        <v>235</v>
      </c>
      <c r="E145" s="21" t="s">
        <v>47</v>
      </c>
      <c r="F145" s="24" t="s">
        <v>562</v>
      </c>
      <c r="G145" s="634" t="s">
        <v>543</v>
      </c>
      <c r="H145" s="635">
        <v>21.38</v>
      </c>
    </row>
    <row r="146" spans="1:8" s="623" customFormat="1">
      <c r="A146" s="25"/>
      <c r="B146" s="26"/>
      <c r="C146" s="26"/>
      <c r="D146" s="26"/>
      <c r="E146" s="876" t="s">
        <v>43</v>
      </c>
      <c r="F146" s="876"/>
      <c r="G146" s="877"/>
      <c r="H146" s="382">
        <v>55.46</v>
      </c>
    </row>
    <row r="147" spans="1:8" s="623" customFormat="1">
      <c r="A147" s="27"/>
      <c r="B147" s="28"/>
      <c r="C147" s="28"/>
      <c r="D147" s="28"/>
      <c r="E147" s="29"/>
      <c r="F147" s="30" t="s">
        <v>44</v>
      </c>
      <c r="G147" s="31">
        <v>0.23619999999999999</v>
      </c>
      <c r="H147" s="32">
        <v>13.1</v>
      </c>
    </row>
    <row r="148" spans="1:8" s="623" customFormat="1">
      <c r="A148" s="33"/>
      <c r="B148" s="34"/>
      <c r="C148" s="34"/>
      <c r="D148" s="34"/>
      <c r="E148" s="35" t="s">
        <v>799</v>
      </c>
      <c r="F148" s="35"/>
      <c r="G148" s="36" t="s">
        <v>45</v>
      </c>
      <c r="H148" s="37">
        <v>68.56</v>
      </c>
    </row>
    <row r="149" spans="1:8" s="623" customFormat="1">
      <c r="A149" s="593"/>
      <c r="B149" s="594"/>
      <c r="C149" s="594"/>
      <c r="D149" s="594"/>
      <c r="E149" s="472"/>
      <c r="F149" s="912" t="s">
        <v>46</v>
      </c>
      <c r="G149" s="913"/>
      <c r="H149" s="473">
        <v>68.56</v>
      </c>
    </row>
    <row r="150" spans="1:8" s="623" customFormat="1">
      <c r="B150" s="624"/>
      <c r="C150" s="624"/>
      <c r="D150" s="625"/>
      <c r="E150" s="624"/>
    </row>
    <row r="151" spans="1:8" s="623" customFormat="1">
      <c r="A151" s="870" t="s">
        <v>808</v>
      </c>
      <c r="B151" s="870" t="s">
        <v>809</v>
      </c>
      <c r="C151" s="870" t="s">
        <v>801</v>
      </c>
      <c r="D151" s="872" t="s">
        <v>802</v>
      </c>
      <c r="E151" s="874" t="s">
        <v>226</v>
      </c>
      <c r="F151" s="874" t="s">
        <v>33</v>
      </c>
      <c r="G151" s="874" t="s">
        <v>34</v>
      </c>
      <c r="H151" s="874" t="s">
        <v>35</v>
      </c>
    </row>
    <row r="152" spans="1:8" s="623" customFormat="1">
      <c r="A152" s="871"/>
      <c r="B152" s="871"/>
      <c r="C152" s="871"/>
      <c r="D152" s="873"/>
      <c r="E152" s="875"/>
      <c r="F152" s="875"/>
      <c r="G152" s="875"/>
      <c r="H152" s="875"/>
    </row>
    <row r="153" spans="1:8" s="623" customFormat="1" ht="25.5">
      <c r="A153" s="11" t="s">
        <v>39</v>
      </c>
      <c r="B153" s="11" t="s">
        <v>37</v>
      </c>
      <c r="C153" s="12" t="s">
        <v>579</v>
      </c>
      <c r="D153" s="13" t="s">
        <v>233</v>
      </c>
      <c r="E153" s="11" t="s">
        <v>47</v>
      </c>
      <c r="F153" s="14" t="s">
        <v>715</v>
      </c>
      <c r="G153" s="380" t="s">
        <v>537</v>
      </c>
      <c r="H153" s="381">
        <v>97.98</v>
      </c>
    </row>
    <row r="154" spans="1:8" s="623" customFormat="1" ht="25.5">
      <c r="A154" s="21" t="s">
        <v>39</v>
      </c>
      <c r="B154" s="21" t="s">
        <v>37</v>
      </c>
      <c r="C154" s="633" t="s">
        <v>581</v>
      </c>
      <c r="D154" s="23" t="s">
        <v>235</v>
      </c>
      <c r="E154" s="21" t="s">
        <v>47</v>
      </c>
      <c r="F154" s="24" t="s">
        <v>570</v>
      </c>
      <c r="G154" s="634" t="s">
        <v>543</v>
      </c>
      <c r="H154" s="635">
        <v>61.48</v>
      </c>
    </row>
    <row r="155" spans="1:8" s="623" customFormat="1">
      <c r="A155" s="25"/>
      <c r="B155" s="26"/>
      <c r="C155" s="26"/>
      <c r="D155" s="26"/>
      <c r="E155" s="876" t="s">
        <v>43</v>
      </c>
      <c r="F155" s="876"/>
      <c r="G155" s="877"/>
      <c r="H155" s="382">
        <v>159.46</v>
      </c>
    </row>
    <row r="156" spans="1:8" s="623" customFormat="1">
      <c r="A156" s="27"/>
      <c r="B156" s="28"/>
      <c r="C156" s="28"/>
      <c r="D156" s="28"/>
      <c r="E156" s="29"/>
      <c r="F156" s="30" t="s">
        <v>44</v>
      </c>
      <c r="G156" s="31">
        <v>0.23619999999999999</v>
      </c>
      <c r="H156" s="32">
        <v>37.659999999999997</v>
      </c>
    </row>
    <row r="157" spans="1:8" s="623" customFormat="1">
      <c r="A157" s="33"/>
      <c r="B157" s="34"/>
      <c r="C157" s="34"/>
      <c r="D157" s="34"/>
      <c r="E157" s="35" t="s">
        <v>801</v>
      </c>
      <c r="F157" s="35"/>
      <c r="G157" s="36" t="s">
        <v>45</v>
      </c>
      <c r="H157" s="37">
        <v>197.12</v>
      </c>
    </row>
    <row r="158" spans="1:8" s="623" customFormat="1">
      <c r="A158" s="593"/>
      <c r="B158" s="594"/>
      <c r="C158" s="594"/>
      <c r="D158" s="594"/>
      <c r="E158" s="472"/>
      <c r="F158" s="912" t="s">
        <v>46</v>
      </c>
      <c r="G158" s="913"/>
      <c r="H158" s="473">
        <v>197.12</v>
      </c>
    </row>
    <row r="159" spans="1:8" s="623" customFormat="1">
      <c r="B159" s="624"/>
      <c r="C159" s="624"/>
      <c r="D159" s="625"/>
      <c r="E159" s="624"/>
    </row>
    <row r="160" spans="1:8" s="623" customFormat="1">
      <c r="A160" s="870" t="s">
        <v>808</v>
      </c>
      <c r="B160" s="870" t="s">
        <v>809</v>
      </c>
      <c r="C160" s="870" t="s">
        <v>803</v>
      </c>
      <c r="D160" s="872" t="s">
        <v>804</v>
      </c>
      <c r="E160" s="874" t="s">
        <v>226</v>
      </c>
      <c r="F160" s="874" t="s">
        <v>33</v>
      </c>
      <c r="G160" s="874" t="s">
        <v>34</v>
      </c>
      <c r="H160" s="874" t="s">
        <v>35</v>
      </c>
    </row>
    <row r="161" spans="1:8" s="623" customFormat="1">
      <c r="A161" s="871"/>
      <c r="B161" s="871"/>
      <c r="C161" s="871"/>
      <c r="D161" s="873"/>
      <c r="E161" s="875"/>
      <c r="F161" s="875"/>
      <c r="G161" s="875"/>
      <c r="H161" s="875"/>
    </row>
    <row r="162" spans="1:8" s="623" customFormat="1" ht="25.5">
      <c r="A162" s="11" t="s">
        <v>39</v>
      </c>
      <c r="B162" s="11" t="s">
        <v>37</v>
      </c>
      <c r="C162" s="12" t="s">
        <v>579</v>
      </c>
      <c r="D162" s="13" t="s">
        <v>233</v>
      </c>
      <c r="E162" s="11" t="s">
        <v>47</v>
      </c>
      <c r="F162" s="14" t="s">
        <v>561</v>
      </c>
      <c r="G162" s="380" t="s">
        <v>537</v>
      </c>
      <c r="H162" s="381">
        <v>25.56</v>
      </c>
    </row>
    <row r="163" spans="1:8" s="623" customFormat="1" ht="25.5">
      <c r="A163" s="21" t="s">
        <v>39</v>
      </c>
      <c r="B163" s="21" t="s">
        <v>37</v>
      </c>
      <c r="C163" s="633" t="s">
        <v>581</v>
      </c>
      <c r="D163" s="23" t="s">
        <v>235</v>
      </c>
      <c r="E163" s="21" t="s">
        <v>47</v>
      </c>
      <c r="F163" s="24" t="s">
        <v>568</v>
      </c>
      <c r="G163" s="634" t="s">
        <v>543</v>
      </c>
      <c r="H163" s="635">
        <v>16.04</v>
      </c>
    </row>
    <row r="164" spans="1:8" s="623" customFormat="1">
      <c r="A164" s="25"/>
      <c r="B164" s="26"/>
      <c r="C164" s="26"/>
      <c r="D164" s="26"/>
      <c r="E164" s="876" t="s">
        <v>43</v>
      </c>
      <c r="F164" s="876"/>
      <c r="G164" s="877"/>
      <c r="H164" s="382">
        <v>41.6</v>
      </c>
    </row>
    <row r="165" spans="1:8" s="623" customFormat="1">
      <c r="A165" s="27"/>
      <c r="B165" s="28"/>
      <c r="C165" s="28"/>
      <c r="D165" s="28"/>
      <c r="E165" s="29"/>
      <c r="F165" s="30" t="s">
        <v>44</v>
      </c>
      <c r="G165" s="31">
        <v>0.23619999999999999</v>
      </c>
      <c r="H165" s="32">
        <v>9.83</v>
      </c>
    </row>
    <row r="166" spans="1:8" s="623" customFormat="1">
      <c r="A166" s="33"/>
      <c r="B166" s="34"/>
      <c r="C166" s="34"/>
      <c r="D166" s="34"/>
      <c r="E166" s="35" t="s">
        <v>803</v>
      </c>
      <c r="F166" s="35"/>
      <c r="G166" s="36" t="s">
        <v>45</v>
      </c>
      <c r="H166" s="37">
        <v>51.43</v>
      </c>
    </row>
    <row r="167" spans="1:8" s="623" customFormat="1">
      <c r="A167" s="593"/>
      <c r="B167" s="594"/>
      <c r="C167" s="594"/>
      <c r="D167" s="594"/>
      <c r="E167" s="472"/>
      <c r="F167" s="912" t="s">
        <v>46</v>
      </c>
      <c r="G167" s="913"/>
      <c r="H167" s="473">
        <v>51.43</v>
      </c>
    </row>
    <row r="168" spans="1:8" s="623" customFormat="1">
      <c r="B168" s="624"/>
      <c r="C168" s="624"/>
      <c r="D168" s="625"/>
      <c r="E168" s="624"/>
    </row>
    <row r="169" spans="1:8" s="623" customFormat="1">
      <c r="A169" s="870" t="s">
        <v>808</v>
      </c>
      <c r="B169" s="870" t="s">
        <v>809</v>
      </c>
      <c r="C169" s="870" t="s">
        <v>806</v>
      </c>
      <c r="D169" s="872" t="s">
        <v>807</v>
      </c>
      <c r="E169" s="874" t="s">
        <v>226</v>
      </c>
      <c r="F169" s="874" t="s">
        <v>33</v>
      </c>
      <c r="G169" s="874" t="s">
        <v>34</v>
      </c>
      <c r="H169" s="874" t="s">
        <v>35</v>
      </c>
    </row>
    <row r="170" spans="1:8" s="623" customFormat="1">
      <c r="A170" s="871"/>
      <c r="B170" s="871"/>
      <c r="C170" s="871"/>
      <c r="D170" s="873"/>
      <c r="E170" s="875"/>
      <c r="F170" s="875"/>
      <c r="G170" s="875"/>
      <c r="H170" s="875"/>
    </row>
    <row r="171" spans="1:8" s="623" customFormat="1" ht="25.5">
      <c r="A171" s="11" t="s">
        <v>39</v>
      </c>
      <c r="B171" s="11" t="s">
        <v>37</v>
      </c>
      <c r="C171" s="12" t="s">
        <v>579</v>
      </c>
      <c r="D171" s="13" t="s">
        <v>233</v>
      </c>
      <c r="E171" s="11" t="s">
        <v>47</v>
      </c>
      <c r="F171" s="14" t="s">
        <v>567</v>
      </c>
      <c r="G171" s="380" t="s">
        <v>537</v>
      </c>
      <c r="H171" s="381">
        <v>38.340000000000003</v>
      </c>
    </row>
    <row r="172" spans="1:8" s="623" customFormat="1" ht="25.5">
      <c r="A172" s="21" t="s">
        <v>39</v>
      </c>
      <c r="B172" s="21" t="s">
        <v>37</v>
      </c>
      <c r="C172" s="633" t="s">
        <v>581</v>
      </c>
      <c r="D172" s="23" t="s">
        <v>235</v>
      </c>
      <c r="E172" s="21" t="s">
        <v>47</v>
      </c>
      <c r="F172" s="24" t="s">
        <v>559</v>
      </c>
      <c r="G172" s="634" t="s">
        <v>543</v>
      </c>
      <c r="H172" s="635">
        <v>24.06</v>
      </c>
    </row>
    <row r="173" spans="1:8" s="623" customFormat="1">
      <c r="A173" s="25"/>
      <c r="B173" s="26"/>
      <c r="C173" s="26"/>
      <c r="D173" s="26"/>
      <c r="E173" s="876" t="s">
        <v>43</v>
      </c>
      <c r="F173" s="876"/>
      <c r="G173" s="877"/>
      <c r="H173" s="382">
        <v>62.4</v>
      </c>
    </row>
    <row r="174" spans="1:8" s="623" customFormat="1">
      <c r="A174" s="27"/>
      <c r="B174" s="28"/>
      <c r="C174" s="28"/>
      <c r="D174" s="28"/>
      <c r="E174" s="29"/>
      <c r="F174" s="30" t="s">
        <v>44</v>
      </c>
      <c r="G174" s="31">
        <v>0.23619999999999999</v>
      </c>
      <c r="H174" s="32">
        <v>14.74</v>
      </c>
    </row>
    <row r="175" spans="1:8" s="623" customFormat="1">
      <c r="A175" s="33"/>
      <c r="B175" s="34"/>
      <c r="C175" s="34"/>
      <c r="D175" s="34"/>
      <c r="E175" s="35" t="s">
        <v>806</v>
      </c>
      <c r="F175" s="35"/>
      <c r="G175" s="36" t="s">
        <v>45</v>
      </c>
      <c r="H175" s="37">
        <v>77.14</v>
      </c>
    </row>
    <row r="176" spans="1:8" s="623" customFormat="1">
      <c r="A176" s="593"/>
      <c r="B176" s="594"/>
      <c r="C176" s="594"/>
      <c r="D176" s="594"/>
      <c r="E176" s="472"/>
      <c r="F176" s="912" t="s">
        <v>46</v>
      </c>
      <c r="G176" s="913"/>
      <c r="H176" s="473">
        <v>77.14</v>
      </c>
    </row>
    <row r="177" spans="1:8" s="623" customFormat="1">
      <c r="B177" s="624"/>
      <c r="C177" s="624"/>
      <c r="D177" s="625"/>
      <c r="E177" s="624"/>
    </row>
    <row r="178" spans="1:8" s="623" customFormat="1">
      <c r="A178" s="870" t="s">
        <v>808</v>
      </c>
      <c r="B178" s="870" t="s">
        <v>809</v>
      </c>
      <c r="C178" s="870" t="s">
        <v>822</v>
      </c>
      <c r="D178" s="872" t="s">
        <v>823</v>
      </c>
      <c r="E178" s="874" t="s">
        <v>226</v>
      </c>
      <c r="F178" s="874" t="s">
        <v>33</v>
      </c>
      <c r="G178" s="874" t="s">
        <v>34</v>
      </c>
      <c r="H178" s="874" t="s">
        <v>35</v>
      </c>
    </row>
    <row r="179" spans="1:8" s="623" customFormat="1" ht="15" customHeight="1">
      <c r="A179" s="871"/>
      <c r="B179" s="871"/>
      <c r="C179" s="871"/>
      <c r="D179" s="873"/>
      <c r="E179" s="875"/>
      <c r="F179" s="875"/>
      <c r="G179" s="875"/>
      <c r="H179" s="875"/>
    </row>
    <row r="180" spans="1:8" s="623" customFormat="1" ht="25.5">
      <c r="A180" s="11" t="s">
        <v>39</v>
      </c>
      <c r="B180" s="11" t="s">
        <v>37</v>
      </c>
      <c r="C180" s="12" t="s">
        <v>579</v>
      </c>
      <c r="D180" s="13" t="s">
        <v>233</v>
      </c>
      <c r="E180" s="11" t="s">
        <v>47</v>
      </c>
      <c r="F180" s="14">
        <v>2</v>
      </c>
      <c r="G180" s="380" t="s">
        <v>537</v>
      </c>
      <c r="H180" s="381">
        <v>42.6</v>
      </c>
    </row>
    <row r="181" spans="1:8" ht="25.5">
      <c r="A181" s="21" t="s">
        <v>39</v>
      </c>
      <c r="B181" s="21" t="s">
        <v>37</v>
      </c>
      <c r="C181" s="633" t="s">
        <v>581</v>
      </c>
      <c r="D181" s="23" t="s">
        <v>235</v>
      </c>
      <c r="E181" s="21" t="s">
        <v>47</v>
      </c>
      <c r="F181" s="24">
        <v>1</v>
      </c>
      <c r="G181" s="634" t="s">
        <v>543</v>
      </c>
      <c r="H181" s="635">
        <v>26.73</v>
      </c>
    </row>
    <row r="182" spans="1:8">
      <c r="A182" s="25"/>
      <c r="B182" s="26"/>
      <c r="C182" s="26"/>
      <c r="D182" s="26"/>
      <c r="E182" s="876" t="s">
        <v>43</v>
      </c>
      <c r="F182" s="876"/>
      <c r="G182" s="877"/>
      <c r="H182" s="382">
        <v>69.33</v>
      </c>
    </row>
    <row r="183" spans="1:8">
      <c r="A183" s="27"/>
      <c r="B183" s="28"/>
      <c r="C183" s="28"/>
      <c r="D183" s="28"/>
      <c r="E183" s="29"/>
      <c r="F183" s="30" t="s">
        <v>44</v>
      </c>
      <c r="G183" s="31">
        <v>0.23619999999999999</v>
      </c>
      <c r="H183" s="32">
        <v>16.38</v>
      </c>
    </row>
    <row r="184" spans="1:8">
      <c r="A184" s="33"/>
      <c r="B184" s="34"/>
      <c r="C184" s="34"/>
      <c r="D184" s="34"/>
      <c r="E184" s="35" t="s">
        <v>822</v>
      </c>
      <c r="F184" s="35"/>
      <c r="G184" s="36" t="s">
        <v>45</v>
      </c>
      <c r="H184" s="37">
        <v>85.71</v>
      </c>
    </row>
    <row r="185" spans="1:8">
      <c r="A185" s="593"/>
      <c r="B185" s="594"/>
      <c r="C185" s="594"/>
      <c r="D185" s="594"/>
      <c r="E185" s="472"/>
      <c r="F185" s="912" t="s">
        <v>46</v>
      </c>
      <c r="G185" s="913"/>
      <c r="H185" s="473">
        <v>85.71</v>
      </c>
    </row>
    <row r="187" spans="1:8">
      <c r="A187" s="870" t="s">
        <v>808</v>
      </c>
      <c r="B187" s="870" t="s">
        <v>809</v>
      </c>
      <c r="C187" s="870" t="s">
        <v>831</v>
      </c>
      <c r="D187" s="872" t="s">
        <v>832</v>
      </c>
      <c r="E187" s="874" t="s">
        <v>226</v>
      </c>
      <c r="F187" s="874" t="s">
        <v>33</v>
      </c>
      <c r="G187" s="874" t="s">
        <v>34</v>
      </c>
      <c r="H187" s="874" t="s">
        <v>35</v>
      </c>
    </row>
    <row r="188" spans="1:8">
      <c r="A188" s="871"/>
      <c r="B188" s="871"/>
      <c r="C188" s="871"/>
      <c r="D188" s="873"/>
      <c r="E188" s="875"/>
      <c r="F188" s="875"/>
      <c r="G188" s="875"/>
      <c r="H188" s="875"/>
    </row>
    <row r="189" spans="1:8" ht="25.5">
      <c r="A189" s="11" t="s">
        <v>39</v>
      </c>
      <c r="B189" s="11" t="s">
        <v>37</v>
      </c>
      <c r="C189" s="12" t="s">
        <v>579</v>
      </c>
      <c r="D189" s="13" t="s">
        <v>233</v>
      </c>
      <c r="E189" s="11" t="s">
        <v>47</v>
      </c>
      <c r="F189" s="14">
        <v>8.4</v>
      </c>
      <c r="G189" s="380" t="s">
        <v>537</v>
      </c>
      <c r="H189" s="381">
        <v>178.92</v>
      </c>
    </row>
    <row r="190" spans="1:8" ht="25.5">
      <c r="A190" s="21" t="s">
        <v>39</v>
      </c>
      <c r="B190" s="21" t="s">
        <v>37</v>
      </c>
      <c r="C190" s="633" t="s">
        <v>581</v>
      </c>
      <c r="D190" s="23" t="s">
        <v>235</v>
      </c>
      <c r="E190" s="21" t="s">
        <v>47</v>
      </c>
      <c r="F190" s="24">
        <v>4.2</v>
      </c>
      <c r="G190" s="634" t="s">
        <v>543</v>
      </c>
      <c r="H190" s="635">
        <v>112.27</v>
      </c>
    </row>
    <row r="191" spans="1:8">
      <c r="A191" s="25"/>
      <c r="B191" s="26"/>
      <c r="C191" s="26"/>
      <c r="D191" s="26"/>
      <c r="E191" s="876" t="s">
        <v>43</v>
      </c>
      <c r="F191" s="876"/>
      <c r="G191" s="877"/>
      <c r="H191" s="382">
        <v>291.19</v>
      </c>
    </row>
    <row r="192" spans="1:8">
      <c r="A192" s="27"/>
      <c r="B192" s="28"/>
      <c r="C192" s="28"/>
      <c r="D192" s="28"/>
      <c r="E192" s="29"/>
      <c r="F192" s="30" t="s">
        <v>44</v>
      </c>
      <c r="G192" s="31">
        <v>0.23619999999999999</v>
      </c>
      <c r="H192" s="32">
        <v>68.78</v>
      </c>
    </row>
    <row r="193" spans="1:8">
      <c r="A193" s="33"/>
      <c r="B193" s="34"/>
      <c r="C193" s="34"/>
      <c r="D193" s="34"/>
      <c r="E193" s="35" t="s">
        <v>831</v>
      </c>
      <c r="F193" s="35"/>
      <c r="G193" s="36" t="s">
        <v>45</v>
      </c>
      <c r="H193" s="37">
        <v>359.97</v>
      </c>
    </row>
    <row r="194" spans="1:8">
      <c r="A194" s="593"/>
      <c r="B194" s="594"/>
      <c r="C194" s="594"/>
      <c r="D194" s="594"/>
      <c r="E194" s="472"/>
      <c r="F194" s="912" t="s">
        <v>46</v>
      </c>
      <c r="G194" s="913"/>
      <c r="H194" s="473">
        <v>359.97</v>
      </c>
    </row>
    <row r="196" spans="1:8">
      <c r="A196" s="870" t="s">
        <v>808</v>
      </c>
      <c r="B196" s="870" t="s">
        <v>809</v>
      </c>
      <c r="C196" s="870" t="s">
        <v>818</v>
      </c>
      <c r="D196" s="872" t="s">
        <v>819</v>
      </c>
      <c r="E196" s="874" t="s">
        <v>226</v>
      </c>
      <c r="F196" s="874" t="s">
        <v>33</v>
      </c>
      <c r="G196" s="874" t="s">
        <v>34</v>
      </c>
      <c r="H196" s="874" t="s">
        <v>35</v>
      </c>
    </row>
    <row r="197" spans="1:8">
      <c r="A197" s="871"/>
      <c r="B197" s="871"/>
      <c r="C197" s="871"/>
      <c r="D197" s="873"/>
      <c r="E197" s="875"/>
      <c r="F197" s="875"/>
      <c r="G197" s="875"/>
      <c r="H197" s="875"/>
    </row>
    <row r="198" spans="1:8" ht="25.5">
      <c r="A198" s="11" t="s">
        <v>39</v>
      </c>
      <c r="B198" s="7" t="s">
        <v>37</v>
      </c>
      <c r="C198" s="8" t="s">
        <v>579</v>
      </c>
      <c r="D198" s="9" t="s">
        <v>233</v>
      </c>
      <c r="E198" s="7" t="s">
        <v>47</v>
      </c>
      <c r="F198" s="10" t="s">
        <v>571</v>
      </c>
      <c r="G198" s="380" t="s">
        <v>537</v>
      </c>
      <c r="H198" s="381">
        <v>68.16</v>
      </c>
    </row>
    <row r="199" spans="1:8" ht="25.5">
      <c r="A199" s="11" t="s">
        <v>39</v>
      </c>
      <c r="B199" s="11" t="s">
        <v>37</v>
      </c>
      <c r="C199" s="12" t="s">
        <v>581</v>
      </c>
      <c r="D199" s="13" t="s">
        <v>235</v>
      </c>
      <c r="E199" s="11" t="s">
        <v>47</v>
      </c>
      <c r="F199" s="14" t="s">
        <v>566</v>
      </c>
      <c r="G199" s="380" t="s">
        <v>543</v>
      </c>
      <c r="H199" s="381">
        <v>42.77</v>
      </c>
    </row>
    <row r="200" spans="1:8">
      <c r="A200" s="25"/>
      <c r="B200" s="26"/>
      <c r="C200" s="26"/>
      <c r="D200" s="26"/>
      <c r="E200" s="876" t="s">
        <v>43</v>
      </c>
      <c r="F200" s="876"/>
      <c r="G200" s="877"/>
      <c r="H200" s="382">
        <v>110.93</v>
      </c>
    </row>
    <row r="201" spans="1:8">
      <c r="A201" s="27"/>
      <c r="B201" s="28"/>
      <c r="C201" s="28"/>
      <c r="D201" s="28"/>
      <c r="E201" s="29"/>
      <c r="F201" s="30" t="s">
        <v>44</v>
      </c>
      <c r="G201" s="31">
        <v>0.23619999999999999</v>
      </c>
      <c r="H201" s="32">
        <v>26.2</v>
      </c>
    </row>
    <row r="202" spans="1:8">
      <c r="A202" s="33"/>
      <c r="B202" s="34"/>
      <c r="C202" s="34"/>
      <c r="D202" s="34"/>
      <c r="E202" s="35" t="s">
        <v>818</v>
      </c>
      <c r="F202" s="35"/>
      <c r="G202" s="36" t="s">
        <v>45</v>
      </c>
      <c r="H202" s="37">
        <v>137.13</v>
      </c>
    </row>
    <row r="203" spans="1:8">
      <c r="A203" s="593"/>
      <c r="B203" s="594"/>
      <c r="C203" s="594"/>
      <c r="D203" s="594"/>
      <c r="E203" s="472"/>
      <c r="F203" s="912" t="s">
        <v>46</v>
      </c>
      <c r="G203" s="913"/>
      <c r="H203" s="473">
        <v>137.13</v>
      </c>
    </row>
  </sheetData>
  <mergeCells count="207">
    <mergeCell ref="H196:H197"/>
    <mergeCell ref="E200:G200"/>
    <mergeCell ref="F203:G203"/>
    <mergeCell ref="H187:H188"/>
    <mergeCell ref="E191:G191"/>
    <mergeCell ref="F194:G194"/>
    <mergeCell ref="A196:A197"/>
    <mergeCell ref="B196:B197"/>
    <mergeCell ref="C196:C197"/>
    <mergeCell ref="D196:D197"/>
    <mergeCell ref="E196:E197"/>
    <mergeCell ref="F196:F197"/>
    <mergeCell ref="G196:G197"/>
    <mergeCell ref="H178:H179"/>
    <mergeCell ref="E182:G182"/>
    <mergeCell ref="F185:G185"/>
    <mergeCell ref="A187:A188"/>
    <mergeCell ref="B187:B188"/>
    <mergeCell ref="C187:C188"/>
    <mergeCell ref="D187:D188"/>
    <mergeCell ref="E187:E188"/>
    <mergeCell ref="F187:F188"/>
    <mergeCell ref="G187:G188"/>
    <mergeCell ref="A178:A179"/>
    <mergeCell ref="B178:B179"/>
    <mergeCell ref="C178:C179"/>
    <mergeCell ref="D178:D179"/>
    <mergeCell ref="E178:E179"/>
    <mergeCell ref="F178:F179"/>
    <mergeCell ref="G178:G179"/>
    <mergeCell ref="H169:H170"/>
    <mergeCell ref="E173:G173"/>
    <mergeCell ref="F176:G176"/>
    <mergeCell ref="F167:G167"/>
    <mergeCell ref="A169:A170"/>
    <mergeCell ref="B169:B170"/>
    <mergeCell ref="C169:C170"/>
    <mergeCell ref="D169:D170"/>
    <mergeCell ref="E169:E170"/>
    <mergeCell ref="F169:F170"/>
    <mergeCell ref="G169:G170"/>
    <mergeCell ref="B151:B152"/>
    <mergeCell ref="C151:C152"/>
    <mergeCell ref="D151:D152"/>
    <mergeCell ref="E151:E152"/>
    <mergeCell ref="F151:F152"/>
    <mergeCell ref="A151:A152"/>
    <mergeCell ref="A160:A161"/>
    <mergeCell ref="B160:B161"/>
    <mergeCell ref="A97:A98"/>
    <mergeCell ref="B97:B98"/>
    <mergeCell ref="C97:C98"/>
    <mergeCell ref="D97:D98"/>
    <mergeCell ref="E97:E98"/>
    <mergeCell ref="F97:F98"/>
    <mergeCell ref="C160:C161"/>
    <mergeCell ref="D160:D161"/>
    <mergeCell ref="E160:E161"/>
    <mergeCell ref="F160:F161"/>
    <mergeCell ref="E137:G137"/>
    <mergeCell ref="F140:G140"/>
    <mergeCell ref="A142:A143"/>
    <mergeCell ref="B142:B143"/>
    <mergeCell ref="C142:C143"/>
    <mergeCell ref="D142:D143"/>
    <mergeCell ref="E83:G83"/>
    <mergeCell ref="G97:G98"/>
    <mergeCell ref="H97:H98"/>
    <mergeCell ref="E101:G101"/>
    <mergeCell ref="A88:A89"/>
    <mergeCell ref="B88:B89"/>
    <mergeCell ref="C88:C89"/>
    <mergeCell ref="D88:D89"/>
    <mergeCell ref="E88:E89"/>
    <mergeCell ref="F88:F89"/>
    <mergeCell ref="G88:G89"/>
    <mergeCell ref="H88:H89"/>
    <mergeCell ref="E92:G92"/>
    <mergeCell ref="C70:C71"/>
    <mergeCell ref="D70:D71"/>
    <mergeCell ref="E70:E71"/>
    <mergeCell ref="F70:F71"/>
    <mergeCell ref="G70:G71"/>
    <mergeCell ref="H70:H71"/>
    <mergeCell ref="E74:G74"/>
    <mergeCell ref="A79:A80"/>
    <mergeCell ref="B79:B80"/>
    <mergeCell ref="C79:C80"/>
    <mergeCell ref="D79:D80"/>
    <mergeCell ref="E79:E80"/>
    <mergeCell ref="F79:F80"/>
    <mergeCell ref="G79:G80"/>
    <mergeCell ref="H79:H80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  <mergeCell ref="E19:G19"/>
    <mergeCell ref="F22:G22"/>
    <mergeCell ref="A24:A25"/>
    <mergeCell ref="B24:B25"/>
    <mergeCell ref="C24:C25"/>
    <mergeCell ref="D24:D25"/>
    <mergeCell ref="E24:E25"/>
    <mergeCell ref="F24:F25"/>
    <mergeCell ref="G24:G25"/>
    <mergeCell ref="E164:G164"/>
    <mergeCell ref="G151:G152"/>
    <mergeCell ref="H151:H152"/>
    <mergeCell ref="E155:G155"/>
    <mergeCell ref="F158:G158"/>
    <mergeCell ref="F133:F134"/>
    <mergeCell ref="H115:H116"/>
    <mergeCell ref="E47:G47"/>
    <mergeCell ref="F50:G50"/>
    <mergeCell ref="F59:G59"/>
    <mergeCell ref="F68:G68"/>
    <mergeCell ref="F77:G77"/>
    <mergeCell ref="F86:G86"/>
    <mergeCell ref="F95:G95"/>
    <mergeCell ref="F104:G104"/>
    <mergeCell ref="G133:G134"/>
    <mergeCell ref="E119:G119"/>
    <mergeCell ref="F122:G122"/>
    <mergeCell ref="G106:G107"/>
    <mergeCell ref="E52:E53"/>
    <mergeCell ref="F52:F53"/>
    <mergeCell ref="G52:G53"/>
    <mergeCell ref="H52:H53"/>
    <mergeCell ref="E56:G56"/>
    <mergeCell ref="H124:H125"/>
    <mergeCell ref="E128:G128"/>
    <mergeCell ref="F131:G131"/>
    <mergeCell ref="A133:A134"/>
    <mergeCell ref="H24:H25"/>
    <mergeCell ref="E34:G34"/>
    <mergeCell ref="F37:G37"/>
    <mergeCell ref="G160:G161"/>
    <mergeCell ref="H160:H161"/>
    <mergeCell ref="A52:A53"/>
    <mergeCell ref="B52:B53"/>
    <mergeCell ref="C52:C53"/>
    <mergeCell ref="D52:D53"/>
    <mergeCell ref="A61:A62"/>
    <mergeCell ref="B61:B62"/>
    <mergeCell ref="C61:C62"/>
    <mergeCell ref="D61:D62"/>
    <mergeCell ref="E61:E62"/>
    <mergeCell ref="F61:F62"/>
    <mergeCell ref="G61:G62"/>
    <mergeCell ref="H61:H62"/>
    <mergeCell ref="E65:G65"/>
    <mergeCell ref="A70:A71"/>
    <mergeCell ref="B70:B71"/>
    <mergeCell ref="B124:B125"/>
    <mergeCell ref="C124:C125"/>
    <mergeCell ref="D124:D125"/>
    <mergeCell ref="E124:E125"/>
    <mergeCell ref="E142:E143"/>
    <mergeCell ref="F142:F143"/>
    <mergeCell ref="E146:G146"/>
    <mergeCell ref="F149:G149"/>
    <mergeCell ref="A1:H3"/>
    <mergeCell ref="A4:H4"/>
    <mergeCell ref="A5:D8"/>
    <mergeCell ref="E5:F5"/>
    <mergeCell ref="E6:F6"/>
    <mergeCell ref="E7:F8"/>
    <mergeCell ref="G142:G143"/>
    <mergeCell ref="H142:H143"/>
    <mergeCell ref="A39:A40"/>
    <mergeCell ref="B39:B40"/>
    <mergeCell ref="C39:C40"/>
    <mergeCell ref="D39:D40"/>
    <mergeCell ref="E39:E40"/>
    <mergeCell ref="F39:F40"/>
    <mergeCell ref="G39:G40"/>
    <mergeCell ref="H39:H40"/>
    <mergeCell ref="F124:F125"/>
    <mergeCell ref="G124:G125"/>
    <mergeCell ref="H133:H134"/>
    <mergeCell ref="H106:H107"/>
    <mergeCell ref="E110:G110"/>
    <mergeCell ref="F113:G113"/>
    <mergeCell ref="A115:A116"/>
    <mergeCell ref="B115:B116"/>
    <mergeCell ref="C115:C116"/>
    <mergeCell ref="D115:D116"/>
    <mergeCell ref="E115:E116"/>
    <mergeCell ref="F115:F116"/>
    <mergeCell ref="A106:A107"/>
    <mergeCell ref="B106:B107"/>
    <mergeCell ref="C106:C107"/>
    <mergeCell ref="D106:D107"/>
    <mergeCell ref="E106:E107"/>
    <mergeCell ref="F106:F107"/>
    <mergeCell ref="G115:G116"/>
    <mergeCell ref="B133:B134"/>
    <mergeCell ref="C133:C134"/>
    <mergeCell ref="D133:D134"/>
    <mergeCell ref="E133:E134"/>
    <mergeCell ref="A124:A125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4"/>
  <sheetViews>
    <sheetView showGridLines="0" view="pageBreakPreview" zoomScaleNormal="85" zoomScaleSheetLayoutView="100" workbookViewId="0">
      <selection sqref="A1:XFD1048576"/>
    </sheetView>
  </sheetViews>
  <sheetFormatPr defaultColWidth="8.7109375" defaultRowHeight="12.75"/>
  <cols>
    <col min="1" max="1" width="14" style="1" customWidth="1"/>
    <col min="2" max="2" width="52.42578125" style="183" bestFit="1" customWidth="1"/>
    <col min="3" max="3" width="14.28515625" style="1" customWidth="1"/>
    <col min="4" max="4" width="15.28515625" style="1" customWidth="1"/>
    <col min="5" max="254" width="8.7109375" style="1"/>
    <col min="255" max="255" width="0" style="1" hidden="1" customWidth="1"/>
    <col min="256" max="256" width="57.7109375" style="1" customWidth="1"/>
    <col min="257" max="257" width="20.42578125" style="1" customWidth="1"/>
    <col min="258" max="258" width="19.85546875" style="1" customWidth="1"/>
    <col min="259" max="510" width="8.7109375" style="1"/>
    <col min="511" max="511" width="0" style="1" hidden="1" customWidth="1"/>
    <col min="512" max="512" width="57.7109375" style="1" customWidth="1"/>
    <col min="513" max="513" width="20.42578125" style="1" customWidth="1"/>
    <col min="514" max="514" width="19.85546875" style="1" customWidth="1"/>
    <col min="515" max="766" width="8.7109375" style="1"/>
    <col min="767" max="767" width="0" style="1" hidden="1" customWidth="1"/>
    <col min="768" max="768" width="57.7109375" style="1" customWidth="1"/>
    <col min="769" max="769" width="20.42578125" style="1" customWidth="1"/>
    <col min="770" max="770" width="19.85546875" style="1" customWidth="1"/>
    <col min="771" max="1022" width="8.7109375" style="1"/>
    <col min="1023" max="1023" width="0" style="1" hidden="1" customWidth="1"/>
    <col min="1024" max="1024" width="57.7109375" style="1" customWidth="1"/>
    <col min="1025" max="1025" width="20.42578125" style="1" customWidth="1"/>
    <col min="1026" max="1026" width="19.85546875" style="1" customWidth="1"/>
    <col min="1027" max="1278" width="8.7109375" style="1"/>
    <col min="1279" max="1279" width="0" style="1" hidden="1" customWidth="1"/>
    <col min="1280" max="1280" width="57.7109375" style="1" customWidth="1"/>
    <col min="1281" max="1281" width="20.42578125" style="1" customWidth="1"/>
    <col min="1282" max="1282" width="19.85546875" style="1" customWidth="1"/>
    <col min="1283" max="1534" width="8.7109375" style="1"/>
    <col min="1535" max="1535" width="0" style="1" hidden="1" customWidth="1"/>
    <col min="1536" max="1536" width="57.7109375" style="1" customWidth="1"/>
    <col min="1537" max="1537" width="20.42578125" style="1" customWidth="1"/>
    <col min="1538" max="1538" width="19.85546875" style="1" customWidth="1"/>
    <col min="1539" max="1790" width="8.7109375" style="1"/>
    <col min="1791" max="1791" width="0" style="1" hidden="1" customWidth="1"/>
    <col min="1792" max="1792" width="57.7109375" style="1" customWidth="1"/>
    <col min="1793" max="1793" width="20.42578125" style="1" customWidth="1"/>
    <col min="1794" max="1794" width="19.85546875" style="1" customWidth="1"/>
    <col min="1795" max="2046" width="8.7109375" style="1"/>
    <col min="2047" max="2047" width="0" style="1" hidden="1" customWidth="1"/>
    <col min="2048" max="2048" width="57.7109375" style="1" customWidth="1"/>
    <col min="2049" max="2049" width="20.42578125" style="1" customWidth="1"/>
    <col min="2050" max="2050" width="19.85546875" style="1" customWidth="1"/>
    <col min="2051" max="2302" width="8.7109375" style="1"/>
    <col min="2303" max="2303" width="0" style="1" hidden="1" customWidth="1"/>
    <col min="2304" max="2304" width="57.7109375" style="1" customWidth="1"/>
    <col min="2305" max="2305" width="20.42578125" style="1" customWidth="1"/>
    <col min="2306" max="2306" width="19.85546875" style="1" customWidth="1"/>
    <col min="2307" max="2558" width="8.7109375" style="1"/>
    <col min="2559" max="2559" width="0" style="1" hidden="1" customWidth="1"/>
    <col min="2560" max="2560" width="57.7109375" style="1" customWidth="1"/>
    <col min="2561" max="2561" width="20.42578125" style="1" customWidth="1"/>
    <col min="2562" max="2562" width="19.85546875" style="1" customWidth="1"/>
    <col min="2563" max="2814" width="8.7109375" style="1"/>
    <col min="2815" max="2815" width="0" style="1" hidden="1" customWidth="1"/>
    <col min="2816" max="2816" width="57.7109375" style="1" customWidth="1"/>
    <col min="2817" max="2817" width="20.42578125" style="1" customWidth="1"/>
    <col min="2818" max="2818" width="19.85546875" style="1" customWidth="1"/>
    <col min="2819" max="3070" width="8.7109375" style="1"/>
    <col min="3071" max="3071" width="0" style="1" hidden="1" customWidth="1"/>
    <col min="3072" max="3072" width="57.7109375" style="1" customWidth="1"/>
    <col min="3073" max="3073" width="20.42578125" style="1" customWidth="1"/>
    <col min="3074" max="3074" width="19.85546875" style="1" customWidth="1"/>
    <col min="3075" max="3326" width="8.7109375" style="1"/>
    <col min="3327" max="3327" width="0" style="1" hidden="1" customWidth="1"/>
    <col min="3328" max="3328" width="57.7109375" style="1" customWidth="1"/>
    <col min="3329" max="3329" width="20.42578125" style="1" customWidth="1"/>
    <col min="3330" max="3330" width="19.85546875" style="1" customWidth="1"/>
    <col min="3331" max="3582" width="8.7109375" style="1"/>
    <col min="3583" max="3583" width="0" style="1" hidden="1" customWidth="1"/>
    <col min="3584" max="3584" width="57.7109375" style="1" customWidth="1"/>
    <col min="3585" max="3585" width="20.42578125" style="1" customWidth="1"/>
    <col min="3586" max="3586" width="19.85546875" style="1" customWidth="1"/>
    <col min="3587" max="3838" width="8.7109375" style="1"/>
    <col min="3839" max="3839" width="0" style="1" hidden="1" customWidth="1"/>
    <col min="3840" max="3840" width="57.7109375" style="1" customWidth="1"/>
    <col min="3841" max="3841" width="20.42578125" style="1" customWidth="1"/>
    <col min="3842" max="3842" width="19.85546875" style="1" customWidth="1"/>
    <col min="3843" max="4094" width="8.7109375" style="1"/>
    <col min="4095" max="4095" width="0" style="1" hidden="1" customWidth="1"/>
    <col min="4096" max="4096" width="57.7109375" style="1" customWidth="1"/>
    <col min="4097" max="4097" width="20.42578125" style="1" customWidth="1"/>
    <col min="4098" max="4098" width="19.85546875" style="1" customWidth="1"/>
    <col min="4099" max="4350" width="8.7109375" style="1"/>
    <col min="4351" max="4351" width="0" style="1" hidden="1" customWidth="1"/>
    <col min="4352" max="4352" width="57.7109375" style="1" customWidth="1"/>
    <col min="4353" max="4353" width="20.42578125" style="1" customWidth="1"/>
    <col min="4354" max="4354" width="19.85546875" style="1" customWidth="1"/>
    <col min="4355" max="4606" width="8.7109375" style="1"/>
    <col min="4607" max="4607" width="0" style="1" hidden="1" customWidth="1"/>
    <col min="4608" max="4608" width="57.7109375" style="1" customWidth="1"/>
    <col min="4609" max="4609" width="20.42578125" style="1" customWidth="1"/>
    <col min="4610" max="4610" width="19.85546875" style="1" customWidth="1"/>
    <col min="4611" max="4862" width="8.7109375" style="1"/>
    <col min="4863" max="4863" width="0" style="1" hidden="1" customWidth="1"/>
    <col min="4864" max="4864" width="57.7109375" style="1" customWidth="1"/>
    <col min="4865" max="4865" width="20.42578125" style="1" customWidth="1"/>
    <col min="4866" max="4866" width="19.85546875" style="1" customWidth="1"/>
    <col min="4867" max="5118" width="8.7109375" style="1"/>
    <col min="5119" max="5119" width="0" style="1" hidden="1" customWidth="1"/>
    <col min="5120" max="5120" width="57.7109375" style="1" customWidth="1"/>
    <col min="5121" max="5121" width="20.42578125" style="1" customWidth="1"/>
    <col min="5122" max="5122" width="19.85546875" style="1" customWidth="1"/>
    <col min="5123" max="5374" width="8.7109375" style="1"/>
    <col min="5375" max="5375" width="0" style="1" hidden="1" customWidth="1"/>
    <col min="5376" max="5376" width="57.7109375" style="1" customWidth="1"/>
    <col min="5377" max="5377" width="20.42578125" style="1" customWidth="1"/>
    <col min="5378" max="5378" width="19.85546875" style="1" customWidth="1"/>
    <col min="5379" max="5630" width="8.7109375" style="1"/>
    <col min="5631" max="5631" width="0" style="1" hidden="1" customWidth="1"/>
    <col min="5632" max="5632" width="57.7109375" style="1" customWidth="1"/>
    <col min="5633" max="5633" width="20.42578125" style="1" customWidth="1"/>
    <col min="5634" max="5634" width="19.85546875" style="1" customWidth="1"/>
    <col min="5635" max="5886" width="8.7109375" style="1"/>
    <col min="5887" max="5887" width="0" style="1" hidden="1" customWidth="1"/>
    <col min="5888" max="5888" width="57.7109375" style="1" customWidth="1"/>
    <col min="5889" max="5889" width="20.42578125" style="1" customWidth="1"/>
    <col min="5890" max="5890" width="19.85546875" style="1" customWidth="1"/>
    <col min="5891" max="6142" width="8.7109375" style="1"/>
    <col min="6143" max="6143" width="0" style="1" hidden="1" customWidth="1"/>
    <col min="6144" max="6144" width="57.7109375" style="1" customWidth="1"/>
    <col min="6145" max="6145" width="20.42578125" style="1" customWidth="1"/>
    <col min="6146" max="6146" width="19.85546875" style="1" customWidth="1"/>
    <col min="6147" max="6398" width="8.7109375" style="1"/>
    <col min="6399" max="6399" width="0" style="1" hidden="1" customWidth="1"/>
    <col min="6400" max="6400" width="57.7109375" style="1" customWidth="1"/>
    <col min="6401" max="6401" width="20.42578125" style="1" customWidth="1"/>
    <col min="6402" max="6402" width="19.85546875" style="1" customWidth="1"/>
    <col min="6403" max="6654" width="8.7109375" style="1"/>
    <col min="6655" max="6655" width="0" style="1" hidden="1" customWidth="1"/>
    <col min="6656" max="6656" width="57.7109375" style="1" customWidth="1"/>
    <col min="6657" max="6657" width="20.42578125" style="1" customWidth="1"/>
    <col min="6658" max="6658" width="19.85546875" style="1" customWidth="1"/>
    <col min="6659" max="6910" width="8.7109375" style="1"/>
    <col min="6911" max="6911" width="0" style="1" hidden="1" customWidth="1"/>
    <col min="6912" max="6912" width="57.7109375" style="1" customWidth="1"/>
    <col min="6913" max="6913" width="20.42578125" style="1" customWidth="1"/>
    <col min="6914" max="6914" width="19.85546875" style="1" customWidth="1"/>
    <col min="6915" max="7166" width="8.7109375" style="1"/>
    <col min="7167" max="7167" width="0" style="1" hidden="1" customWidth="1"/>
    <col min="7168" max="7168" width="57.7109375" style="1" customWidth="1"/>
    <col min="7169" max="7169" width="20.42578125" style="1" customWidth="1"/>
    <col min="7170" max="7170" width="19.85546875" style="1" customWidth="1"/>
    <col min="7171" max="7422" width="8.7109375" style="1"/>
    <col min="7423" max="7423" width="0" style="1" hidden="1" customWidth="1"/>
    <col min="7424" max="7424" width="57.7109375" style="1" customWidth="1"/>
    <col min="7425" max="7425" width="20.42578125" style="1" customWidth="1"/>
    <col min="7426" max="7426" width="19.85546875" style="1" customWidth="1"/>
    <col min="7427" max="7678" width="8.7109375" style="1"/>
    <col min="7679" max="7679" width="0" style="1" hidden="1" customWidth="1"/>
    <col min="7680" max="7680" width="57.7109375" style="1" customWidth="1"/>
    <col min="7681" max="7681" width="20.42578125" style="1" customWidth="1"/>
    <col min="7682" max="7682" width="19.85546875" style="1" customWidth="1"/>
    <col min="7683" max="7934" width="8.7109375" style="1"/>
    <col min="7935" max="7935" width="0" style="1" hidden="1" customWidth="1"/>
    <col min="7936" max="7936" width="57.7109375" style="1" customWidth="1"/>
    <col min="7937" max="7937" width="20.42578125" style="1" customWidth="1"/>
    <col min="7938" max="7938" width="19.85546875" style="1" customWidth="1"/>
    <col min="7939" max="8190" width="8.7109375" style="1"/>
    <col min="8191" max="8191" width="0" style="1" hidden="1" customWidth="1"/>
    <col min="8192" max="8192" width="57.7109375" style="1" customWidth="1"/>
    <col min="8193" max="8193" width="20.42578125" style="1" customWidth="1"/>
    <col min="8194" max="8194" width="19.85546875" style="1" customWidth="1"/>
    <col min="8195" max="8446" width="8.7109375" style="1"/>
    <col min="8447" max="8447" width="0" style="1" hidden="1" customWidth="1"/>
    <col min="8448" max="8448" width="57.7109375" style="1" customWidth="1"/>
    <col min="8449" max="8449" width="20.42578125" style="1" customWidth="1"/>
    <col min="8450" max="8450" width="19.85546875" style="1" customWidth="1"/>
    <col min="8451" max="8702" width="8.7109375" style="1"/>
    <col min="8703" max="8703" width="0" style="1" hidden="1" customWidth="1"/>
    <col min="8704" max="8704" width="57.7109375" style="1" customWidth="1"/>
    <col min="8705" max="8705" width="20.42578125" style="1" customWidth="1"/>
    <col min="8706" max="8706" width="19.85546875" style="1" customWidth="1"/>
    <col min="8707" max="8958" width="8.7109375" style="1"/>
    <col min="8959" max="8959" width="0" style="1" hidden="1" customWidth="1"/>
    <col min="8960" max="8960" width="57.7109375" style="1" customWidth="1"/>
    <col min="8961" max="8961" width="20.42578125" style="1" customWidth="1"/>
    <col min="8962" max="8962" width="19.85546875" style="1" customWidth="1"/>
    <col min="8963" max="9214" width="8.7109375" style="1"/>
    <col min="9215" max="9215" width="0" style="1" hidden="1" customWidth="1"/>
    <col min="9216" max="9216" width="57.7109375" style="1" customWidth="1"/>
    <col min="9217" max="9217" width="20.42578125" style="1" customWidth="1"/>
    <col min="9218" max="9218" width="19.85546875" style="1" customWidth="1"/>
    <col min="9219" max="9470" width="8.7109375" style="1"/>
    <col min="9471" max="9471" width="0" style="1" hidden="1" customWidth="1"/>
    <col min="9472" max="9472" width="57.7109375" style="1" customWidth="1"/>
    <col min="9473" max="9473" width="20.42578125" style="1" customWidth="1"/>
    <col min="9474" max="9474" width="19.85546875" style="1" customWidth="1"/>
    <col min="9475" max="9726" width="8.7109375" style="1"/>
    <col min="9727" max="9727" width="0" style="1" hidden="1" customWidth="1"/>
    <col min="9728" max="9728" width="57.7109375" style="1" customWidth="1"/>
    <col min="9729" max="9729" width="20.42578125" style="1" customWidth="1"/>
    <col min="9730" max="9730" width="19.85546875" style="1" customWidth="1"/>
    <col min="9731" max="9982" width="8.7109375" style="1"/>
    <col min="9983" max="9983" width="0" style="1" hidden="1" customWidth="1"/>
    <col min="9984" max="9984" width="57.7109375" style="1" customWidth="1"/>
    <col min="9985" max="9985" width="20.42578125" style="1" customWidth="1"/>
    <col min="9986" max="9986" width="19.85546875" style="1" customWidth="1"/>
    <col min="9987" max="10238" width="8.7109375" style="1"/>
    <col min="10239" max="10239" width="0" style="1" hidden="1" customWidth="1"/>
    <col min="10240" max="10240" width="57.7109375" style="1" customWidth="1"/>
    <col min="10241" max="10241" width="20.42578125" style="1" customWidth="1"/>
    <col min="10242" max="10242" width="19.85546875" style="1" customWidth="1"/>
    <col min="10243" max="10494" width="8.7109375" style="1"/>
    <col min="10495" max="10495" width="0" style="1" hidden="1" customWidth="1"/>
    <col min="10496" max="10496" width="57.7109375" style="1" customWidth="1"/>
    <col min="10497" max="10497" width="20.42578125" style="1" customWidth="1"/>
    <col min="10498" max="10498" width="19.85546875" style="1" customWidth="1"/>
    <col min="10499" max="10750" width="8.7109375" style="1"/>
    <col min="10751" max="10751" width="0" style="1" hidden="1" customWidth="1"/>
    <col min="10752" max="10752" width="57.7109375" style="1" customWidth="1"/>
    <col min="10753" max="10753" width="20.42578125" style="1" customWidth="1"/>
    <col min="10754" max="10754" width="19.85546875" style="1" customWidth="1"/>
    <col min="10755" max="11006" width="8.7109375" style="1"/>
    <col min="11007" max="11007" width="0" style="1" hidden="1" customWidth="1"/>
    <col min="11008" max="11008" width="57.7109375" style="1" customWidth="1"/>
    <col min="11009" max="11009" width="20.42578125" style="1" customWidth="1"/>
    <col min="11010" max="11010" width="19.85546875" style="1" customWidth="1"/>
    <col min="11011" max="11262" width="8.7109375" style="1"/>
    <col min="11263" max="11263" width="0" style="1" hidden="1" customWidth="1"/>
    <col min="11264" max="11264" width="57.7109375" style="1" customWidth="1"/>
    <col min="11265" max="11265" width="20.42578125" style="1" customWidth="1"/>
    <col min="11266" max="11266" width="19.85546875" style="1" customWidth="1"/>
    <col min="11267" max="11518" width="8.7109375" style="1"/>
    <col min="11519" max="11519" width="0" style="1" hidden="1" customWidth="1"/>
    <col min="11520" max="11520" width="57.7109375" style="1" customWidth="1"/>
    <col min="11521" max="11521" width="20.42578125" style="1" customWidth="1"/>
    <col min="11522" max="11522" width="19.85546875" style="1" customWidth="1"/>
    <col min="11523" max="11774" width="8.7109375" style="1"/>
    <col min="11775" max="11775" width="0" style="1" hidden="1" customWidth="1"/>
    <col min="11776" max="11776" width="57.7109375" style="1" customWidth="1"/>
    <col min="11777" max="11777" width="20.42578125" style="1" customWidth="1"/>
    <col min="11778" max="11778" width="19.85546875" style="1" customWidth="1"/>
    <col min="11779" max="12030" width="8.7109375" style="1"/>
    <col min="12031" max="12031" width="0" style="1" hidden="1" customWidth="1"/>
    <col min="12032" max="12032" width="57.7109375" style="1" customWidth="1"/>
    <col min="12033" max="12033" width="20.42578125" style="1" customWidth="1"/>
    <col min="12034" max="12034" width="19.85546875" style="1" customWidth="1"/>
    <col min="12035" max="12286" width="8.7109375" style="1"/>
    <col min="12287" max="12287" width="0" style="1" hidden="1" customWidth="1"/>
    <col min="12288" max="12288" width="57.7109375" style="1" customWidth="1"/>
    <col min="12289" max="12289" width="20.42578125" style="1" customWidth="1"/>
    <col min="12290" max="12290" width="19.85546875" style="1" customWidth="1"/>
    <col min="12291" max="12542" width="8.7109375" style="1"/>
    <col min="12543" max="12543" width="0" style="1" hidden="1" customWidth="1"/>
    <col min="12544" max="12544" width="57.7109375" style="1" customWidth="1"/>
    <col min="12545" max="12545" width="20.42578125" style="1" customWidth="1"/>
    <col min="12546" max="12546" width="19.85546875" style="1" customWidth="1"/>
    <col min="12547" max="12798" width="8.7109375" style="1"/>
    <col min="12799" max="12799" width="0" style="1" hidden="1" customWidth="1"/>
    <col min="12800" max="12800" width="57.7109375" style="1" customWidth="1"/>
    <col min="12801" max="12801" width="20.42578125" style="1" customWidth="1"/>
    <col min="12802" max="12802" width="19.85546875" style="1" customWidth="1"/>
    <col min="12803" max="13054" width="8.7109375" style="1"/>
    <col min="13055" max="13055" width="0" style="1" hidden="1" customWidth="1"/>
    <col min="13056" max="13056" width="57.7109375" style="1" customWidth="1"/>
    <col min="13057" max="13057" width="20.42578125" style="1" customWidth="1"/>
    <col min="13058" max="13058" width="19.85546875" style="1" customWidth="1"/>
    <col min="13059" max="13310" width="8.7109375" style="1"/>
    <col min="13311" max="13311" width="0" style="1" hidden="1" customWidth="1"/>
    <col min="13312" max="13312" width="57.7109375" style="1" customWidth="1"/>
    <col min="13313" max="13313" width="20.42578125" style="1" customWidth="1"/>
    <col min="13314" max="13314" width="19.85546875" style="1" customWidth="1"/>
    <col min="13315" max="13566" width="8.7109375" style="1"/>
    <col min="13567" max="13567" width="0" style="1" hidden="1" customWidth="1"/>
    <col min="13568" max="13568" width="57.7109375" style="1" customWidth="1"/>
    <col min="13569" max="13569" width="20.42578125" style="1" customWidth="1"/>
    <col min="13570" max="13570" width="19.85546875" style="1" customWidth="1"/>
    <col min="13571" max="13822" width="8.7109375" style="1"/>
    <col min="13823" max="13823" width="0" style="1" hidden="1" customWidth="1"/>
    <col min="13824" max="13824" width="57.7109375" style="1" customWidth="1"/>
    <col min="13825" max="13825" width="20.42578125" style="1" customWidth="1"/>
    <col min="13826" max="13826" width="19.85546875" style="1" customWidth="1"/>
    <col min="13827" max="14078" width="8.7109375" style="1"/>
    <col min="14079" max="14079" width="0" style="1" hidden="1" customWidth="1"/>
    <col min="14080" max="14080" width="57.7109375" style="1" customWidth="1"/>
    <col min="14081" max="14081" width="20.42578125" style="1" customWidth="1"/>
    <col min="14082" max="14082" width="19.85546875" style="1" customWidth="1"/>
    <col min="14083" max="14334" width="8.7109375" style="1"/>
    <col min="14335" max="14335" width="0" style="1" hidden="1" customWidth="1"/>
    <col min="14336" max="14336" width="57.7109375" style="1" customWidth="1"/>
    <col min="14337" max="14337" width="20.42578125" style="1" customWidth="1"/>
    <col min="14338" max="14338" width="19.85546875" style="1" customWidth="1"/>
    <col min="14339" max="14590" width="8.7109375" style="1"/>
    <col min="14591" max="14591" width="0" style="1" hidden="1" customWidth="1"/>
    <col min="14592" max="14592" width="57.7109375" style="1" customWidth="1"/>
    <col min="14593" max="14593" width="20.42578125" style="1" customWidth="1"/>
    <col min="14594" max="14594" width="19.85546875" style="1" customWidth="1"/>
    <col min="14595" max="14846" width="8.7109375" style="1"/>
    <col min="14847" max="14847" width="0" style="1" hidden="1" customWidth="1"/>
    <col min="14848" max="14848" width="57.7109375" style="1" customWidth="1"/>
    <col min="14849" max="14849" width="20.42578125" style="1" customWidth="1"/>
    <col min="14850" max="14850" width="19.85546875" style="1" customWidth="1"/>
    <col min="14851" max="15102" width="8.7109375" style="1"/>
    <col min="15103" max="15103" width="0" style="1" hidden="1" customWidth="1"/>
    <col min="15104" max="15104" width="57.7109375" style="1" customWidth="1"/>
    <col min="15105" max="15105" width="20.42578125" style="1" customWidth="1"/>
    <col min="15106" max="15106" width="19.85546875" style="1" customWidth="1"/>
    <col min="15107" max="15358" width="8.7109375" style="1"/>
    <col min="15359" max="15359" width="0" style="1" hidden="1" customWidth="1"/>
    <col min="15360" max="15360" width="57.7109375" style="1" customWidth="1"/>
    <col min="15361" max="15361" width="20.42578125" style="1" customWidth="1"/>
    <col min="15362" max="15362" width="19.85546875" style="1" customWidth="1"/>
    <col min="15363" max="15614" width="8.7109375" style="1"/>
    <col min="15615" max="15615" width="0" style="1" hidden="1" customWidth="1"/>
    <col min="15616" max="15616" width="57.7109375" style="1" customWidth="1"/>
    <col min="15617" max="15617" width="20.42578125" style="1" customWidth="1"/>
    <col min="15618" max="15618" width="19.85546875" style="1" customWidth="1"/>
    <col min="15619" max="15870" width="8.7109375" style="1"/>
    <col min="15871" max="15871" width="0" style="1" hidden="1" customWidth="1"/>
    <col min="15872" max="15872" width="57.7109375" style="1" customWidth="1"/>
    <col min="15873" max="15873" width="20.42578125" style="1" customWidth="1"/>
    <col min="15874" max="15874" width="19.85546875" style="1" customWidth="1"/>
    <col min="15875" max="16126" width="8.7109375" style="1"/>
    <col min="16127" max="16127" width="0" style="1" hidden="1" customWidth="1"/>
    <col min="16128" max="16128" width="57.7109375" style="1" customWidth="1"/>
    <col min="16129" max="16129" width="20.42578125" style="1" customWidth="1"/>
    <col min="16130" max="16130" width="19.85546875" style="1" customWidth="1"/>
    <col min="16131" max="16384" width="8.7109375" style="1"/>
  </cols>
  <sheetData>
    <row r="1" spans="1:4" ht="57.75" customHeight="1">
      <c r="A1" s="146"/>
      <c r="B1" s="145"/>
      <c r="C1" s="147"/>
      <c r="D1" s="148"/>
    </row>
    <row r="2" spans="1:4" ht="19.5" customHeight="1">
      <c r="A2" s="1007" t="s">
        <v>847</v>
      </c>
      <c r="B2" s="1008"/>
      <c r="C2" s="1008"/>
      <c r="D2" s="1009"/>
    </row>
    <row r="3" spans="1:4" s="152" customFormat="1">
      <c r="A3" s="149" t="s">
        <v>189</v>
      </c>
      <c r="B3" s="150"/>
      <c r="C3" s="150"/>
      <c r="D3" s="151"/>
    </row>
    <row r="4" spans="1:4">
      <c r="A4" s="153" t="s">
        <v>190</v>
      </c>
      <c r="B4" s="154"/>
      <c r="C4" s="154"/>
      <c r="D4" s="155"/>
    </row>
    <row r="5" spans="1:4">
      <c r="A5" s="153" t="s">
        <v>191</v>
      </c>
      <c r="B5" s="154"/>
      <c r="C5" s="154"/>
      <c r="D5" s="155"/>
    </row>
    <row r="6" spans="1:4">
      <c r="A6" s="1013" t="s">
        <v>846</v>
      </c>
      <c r="B6" s="1014"/>
      <c r="C6" s="1014"/>
      <c r="D6" s="1015"/>
    </row>
    <row r="7" spans="1:4">
      <c r="A7" s="1016" t="s">
        <v>193</v>
      </c>
      <c r="B7" s="1017"/>
      <c r="C7" s="1017"/>
      <c r="D7" s="1018"/>
    </row>
    <row r="8" spans="1:4">
      <c r="A8" s="1010" t="s">
        <v>194</v>
      </c>
      <c r="B8" s="1011"/>
      <c r="C8" s="1011"/>
      <c r="D8" s="1012"/>
    </row>
    <row r="9" spans="1:4">
      <c r="A9" s="156"/>
      <c r="B9" s="154"/>
      <c r="C9" s="154"/>
      <c r="D9" s="155"/>
    </row>
    <row r="10" spans="1:4" ht="25.5">
      <c r="A10" s="157" t="s">
        <v>161</v>
      </c>
      <c r="B10" s="158" t="s">
        <v>162</v>
      </c>
      <c r="C10" s="159" t="s">
        <v>195</v>
      </c>
      <c r="D10" s="160" t="s">
        <v>196</v>
      </c>
    </row>
    <row r="11" spans="1:4">
      <c r="A11" s="161"/>
      <c r="B11" s="162"/>
      <c r="C11" s="154"/>
      <c r="D11" s="155"/>
    </row>
    <row r="12" spans="1:4">
      <c r="A12" s="161">
        <v>1</v>
      </c>
      <c r="B12" s="162" t="s">
        <v>197</v>
      </c>
      <c r="C12" s="163">
        <v>4.0099999999999997E-2</v>
      </c>
      <c r="D12" s="164"/>
    </row>
    <row r="13" spans="1:4">
      <c r="A13" s="165"/>
      <c r="B13" s="154"/>
      <c r="C13" s="166"/>
      <c r="D13" s="167"/>
    </row>
    <row r="14" spans="1:4">
      <c r="A14" s="161">
        <v>2</v>
      </c>
      <c r="B14" s="162" t="s">
        <v>198</v>
      </c>
      <c r="C14" s="163">
        <v>6.1499999999999999E-2</v>
      </c>
      <c r="D14" s="164"/>
    </row>
    <row r="15" spans="1:4">
      <c r="A15" s="168" t="s">
        <v>28</v>
      </c>
      <c r="B15" s="154" t="s">
        <v>177</v>
      </c>
      <c r="C15" s="166">
        <v>2.5000000000000001E-2</v>
      </c>
      <c r="D15" s="167"/>
    </row>
    <row r="16" spans="1:4">
      <c r="A16" s="168" t="s">
        <v>30</v>
      </c>
      <c r="B16" s="154" t="s">
        <v>85</v>
      </c>
      <c r="C16" s="166">
        <v>6.4999999999999997E-3</v>
      </c>
      <c r="D16" s="167"/>
    </row>
    <row r="17" spans="1:4">
      <c r="A17" s="168" t="s">
        <v>166</v>
      </c>
      <c r="B17" s="154" t="s">
        <v>178</v>
      </c>
      <c r="C17" s="166">
        <v>0.03</v>
      </c>
      <c r="D17" s="167"/>
    </row>
    <row r="18" spans="1:4">
      <c r="A18" s="168"/>
      <c r="B18" s="154"/>
      <c r="C18" s="166"/>
      <c r="D18" s="167"/>
    </row>
    <row r="19" spans="1:4">
      <c r="A19" s="169" t="s">
        <v>199</v>
      </c>
      <c r="B19" s="162" t="s">
        <v>200</v>
      </c>
      <c r="C19" s="163">
        <v>2.93E-2</v>
      </c>
      <c r="D19" s="167"/>
    </row>
    <row r="20" spans="1:4">
      <c r="A20" s="165"/>
      <c r="B20" s="154"/>
      <c r="C20" s="166"/>
      <c r="D20" s="167"/>
    </row>
    <row r="21" spans="1:4">
      <c r="A21" s="161">
        <v>4</v>
      </c>
      <c r="B21" s="162" t="s">
        <v>201</v>
      </c>
      <c r="C21" s="163">
        <v>1.11E-2</v>
      </c>
      <c r="D21" s="167"/>
    </row>
    <row r="22" spans="1:4">
      <c r="A22" s="165"/>
      <c r="B22" s="154"/>
      <c r="C22" s="166"/>
      <c r="D22" s="167"/>
    </row>
    <row r="23" spans="1:4">
      <c r="A23" s="161">
        <v>5</v>
      </c>
      <c r="B23" s="162" t="s">
        <v>202</v>
      </c>
      <c r="C23" s="163">
        <v>7.2999999999999995E-2</v>
      </c>
      <c r="D23" s="164"/>
    </row>
    <row r="24" spans="1:4">
      <c r="A24" s="165"/>
      <c r="B24" s="154"/>
      <c r="C24" s="170"/>
      <c r="D24" s="171"/>
    </row>
    <row r="25" spans="1:4">
      <c r="A25" s="172"/>
      <c r="B25" s="173" t="s">
        <v>203</v>
      </c>
      <c r="C25" s="539">
        <v>0.23619999999999999</v>
      </c>
      <c r="D25" s="175"/>
    </row>
    <row r="26" spans="1:4">
      <c r="A26" s="172"/>
      <c r="B26" s="173"/>
      <c r="C26" s="174"/>
      <c r="D26" s="175"/>
    </row>
    <row r="27" spans="1:4">
      <c r="A27" s="161" t="s">
        <v>204</v>
      </c>
      <c r="B27" s="154"/>
      <c r="C27" s="170"/>
      <c r="D27" s="171"/>
    </row>
    <row r="28" spans="1:4" ht="15">
      <c r="A28" s="176" t="s">
        <v>205</v>
      </c>
      <c r="B28" s="154"/>
      <c r="C28" s="170"/>
      <c r="D28" s="177"/>
    </row>
    <row r="29" spans="1:4">
      <c r="A29" s="165" t="s">
        <v>206</v>
      </c>
      <c r="B29" s="154" t="s">
        <v>207</v>
      </c>
      <c r="C29" s="170"/>
      <c r="D29" s="177"/>
    </row>
    <row r="30" spans="1:4">
      <c r="A30" s="540" t="s">
        <v>208</v>
      </c>
      <c r="B30" s="541" t="s">
        <v>210</v>
      </c>
      <c r="C30" s="154"/>
      <c r="D30" s="178"/>
    </row>
    <row r="31" spans="1:4">
      <c r="A31" s="165" t="s">
        <v>209</v>
      </c>
      <c r="B31" s="505">
        <v>0.05</v>
      </c>
      <c r="C31" s="154"/>
      <c r="D31" s="155"/>
    </row>
    <row r="32" spans="1:4">
      <c r="A32" s="179"/>
      <c r="B32" s="180"/>
      <c r="C32" s="181"/>
      <c r="D32" s="182"/>
    </row>
    <row r="34" spans="1:4">
      <c r="A34" s="146"/>
      <c r="B34" s="145"/>
      <c r="C34" s="147"/>
      <c r="D34" s="148"/>
    </row>
    <row r="35" spans="1:4">
      <c r="A35" s="149" t="s">
        <v>189</v>
      </c>
      <c r="B35" s="150"/>
      <c r="C35" s="150"/>
      <c r="D35" s="151"/>
    </row>
    <row r="36" spans="1:4">
      <c r="A36" s="153" t="s">
        <v>190</v>
      </c>
      <c r="B36" s="154"/>
      <c r="C36" s="154"/>
      <c r="D36" s="155"/>
    </row>
    <row r="37" spans="1:4">
      <c r="A37" s="153" t="s">
        <v>191</v>
      </c>
      <c r="B37" s="154"/>
      <c r="C37" s="154"/>
      <c r="D37" s="155"/>
    </row>
    <row r="38" spans="1:4">
      <c r="A38" s="1013" t="s">
        <v>192</v>
      </c>
      <c r="B38" s="1014"/>
      <c r="C38" s="1014"/>
      <c r="D38" s="1015"/>
    </row>
    <row r="39" spans="1:4">
      <c r="A39" s="1016" t="s">
        <v>721</v>
      </c>
      <c r="B39" s="1017"/>
      <c r="C39" s="1017"/>
      <c r="D39" s="1018"/>
    </row>
    <row r="40" spans="1:4">
      <c r="A40" s="1010" t="s">
        <v>194</v>
      </c>
      <c r="B40" s="1011"/>
      <c r="C40" s="1011"/>
      <c r="D40" s="1012"/>
    </row>
    <row r="41" spans="1:4">
      <c r="A41" s="480"/>
      <c r="B41" s="154"/>
      <c r="C41" s="154"/>
      <c r="D41" s="155"/>
    </row>
    <row r="42" spans="1:4" ht="25.5">
      <c r="A42" s="157" t="s">
        <v>161</v>
      </c>
      <c r="B42" s="158" t="s">
        <v>162</v>
      </c>
      <c r="C42" s="159" t="s">
        <v>195</v>
      </c>
      <c r="D42" s="160" t="s">
        <v>196</v>
      </c>
    </row>
    <row r="43" spans="1:4">
      <c r="A43" s="161"/>
      <c r="B43" s="162"/>
      <c r="C43" s="154"/>
      <c r="D43" s="155"/>
    </row>
    <row r="44" spans="1:4">
      <c r="A44" s="161">
        <v>1</v>
      </c>
      <c r="B44" s="162" t="s">
        <v>197</v>
      </c>
      <c r="C44" s="163">
        <v>3.4500000000000003E-2</v>
      </c>
      <c r="D44" s="164"/>
    </row>
    <row r="45" spans="1:4">
      <c r="A45" s="165"/>
      <c r="B45" s="154"/>
      <c r="C45" s="166"/>
      <c r="D45" s="167"/>
    </row>
    <row r="46" spans="1:4">
      <c r="A46" s="161">
        <v>2</v>
      </c>
      <c r="B46" s="162" t="s">
        <v>198</v>
      </c>
      <c r="C46" s="163">
        <v>3.6499999999999998E-2</v>
      </c>
      <c r="D46" s="164"/>
    </row>
    <row r="47" spans="1:4">
      <c r="A47" s="168" t="s">
        <v>28</v>
      </c>
      <c r="B47" s="154" t="s">
        <v>177</v>
      </c>
      <c r="C47" s="166"/>
      <c r="D47" s="167"/>
    </row>
    <row r="48" spans="1:4">
      <c r="A48" s="168" t="s">
        <v>30</v>
      </c>
      <c r="B48" s="154" t="s">
        <v>85</v>
      </c>
      <c r="C48" s="166">
        <v>6.4999999999999997E-3</v>
      </c>
      <c r="D48" s="167"/>
    </row>
    <row r="49" spans="1:4">
      <c r="A49" s="168" t="s">
        <v>166</v>
      </c>
      <c r="B49" s="154" t="s">
        <v>178</v>
      </c>
      <c r="C49" s="166">
        <v>0.03</v>
      </c>
      <c r="D49" s="167"/>
    </row>
    <row r="50" spans="1:4">
      <c r="A50" s="168"/>
      <c r="B50" s="154"/>
      <c r="C50" s="166"/>
      <c r="D50" s="167"/>
    </row>
    <row r="51" spans="1:4">
      <c r="A51" s="169" t="s">
        <v>199</v>
      </c>
      <c r="B51" s="162" t="s">
        <v>200</v>
      </c>
      <c r="C51" s="163">
        <v>2.93E-2</v>
      </c>
      <c r="D51" s="167"/>
    </row>
    <row r="52" spans="1:4">
      <c r="A52" s="165"/>
      <c r="B52" s="154"/>
      <c r="C52" s="166"/>
      <c r="D52" s="167"/>
    </row>
    <row r="53" spans="1:4">
      <c r="A53" s="161">
        <v>4</v>
      </c>
      <c r="B53" s="162" t="s">
        <v>201</v>
      </c>
      <c r="C53" s="163">
        <v>8.5000000000000006E-3</v>
      </c>
      <c r="D53" s="167"/>
    </row>
    <row r="54" spans="1:4">
      <c r="A54" s="165"/>
      <c r="B54" s="154"/>
      <c r="C54" s="166"/>
      <c r="D54" s="167"/>
    </row>
    <row r="55" spans="1:4">
      <c r="A55" s="161">
        <v>5</v>
      </c>
      <c r="B55" s="162" t="s">
        <v>202</v>
      </c>
      <c r="C55" s="163">
        <v>5.11E-2</v>
      </c>
      <c r="D55" s="164"/>
    </row>
    <row r="56" spans="1:4">
      <c r="A56" s="165"/>
      <c r="B56" s="154"/>
      <c r="C56" s="170"/>
      <c r="D56" s="171"/>
    </row>
    <row r="57" spans="1:4">
      <c r="A57" s="172"/>
      <c r="B57" s="173" t="s">
        <v>203</v>
      </c>
      <c r="C57" s="539">
        <v>0.1704</v>
      </c>
      <c r="D57" s="175"/>
    </row>
    <row r="58" spans="1:4">
      <c r="A58" s="172"/>
      <c r="B58" s="173"/>
      <c r="C58" s="174"/>
      <c r="D58" s="175"/>
    </row>
    <row r="59" spans="1:4">
      <c r="A59" s="161" t="s">
        <v>204</v>
      </c>
      <c r="B59" s="154"/>
      <c r="C59" s="170"/>
      <c r="D59" s="171"/>
    </row>
    <row r="60" spans="1:4" ht="15">
      <c r="A60" s="176" t="s">
        <v>205</v>
      </c>
      <c r="B60" s="154"/>
      <c r="C60" s="170"/>
      <c r="D60" s="177"/>
    </row>
    <row r="61" spans="1:4">
      <c r="A61" s="165" t="s">
        <v>206</v>
      </c>
      <c r="B61" s="154" t="s">
        <v>207</v>
      </c>
      <c r="C61" s="170"/>
      <c r="D61" s="177"/>
    </row>
    <row r="62" spans="1:4">
      <c r="A62" s="540" t="s">
        <v>208</v>
      </c>
      <c r="B62" s="541" t="s">
        <v>210</v>
      </c>
      <c r="C62" s="154"/>
      <c r="D62" s="178"/>
    </row>
    <row r="63" spans="1:4">
      <c r="A63" s="165" t="s">
        <v>209</v>
      </c>
      <c r="B63" s="505">
        <v>0.05</v>
      </c>
      <c r="C63" s="154"/>
      <c r="D63" s="155"/>
    </row>
    <row r="64" spans="1:4">
      <c r="A64" s="179"/>
      <c r="B64" s="180"/>
      <c r="C64" s="181"/>
      <c r="D64" s="182"/>
    </row>
  </sheetData>
  <mergeCells count="7">
    <mergeCell ref="A2:D2"/>
    <mergeCell ref="A40:D40"/>
    <mergeCell ref="A6:D6"/>
    <mergeCell ref="A7:D7"/>
    <mergeCell ref="A8:D8"/>
    <mergeCell ref="A38:D38"/>
    <mergeCell ref="A39:D39"/>
  </mergeCells>
  <pageMargins left="0.511811024" right="0.511811024" top="0.78740157499999996" bottom="0.78740157499999996" header="0.31496062000000002" footer="0.31496062000000002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tabColor rgb="FF00B050"/>
  </sheetPr>
  <dimension ref="A1:BI61"/>
  <sheetViews>
    <sheetView showGridLines="0" view="pageBreakPreview" topLeftCell="A5" zoomScaleNormal="100" zoomScaleSheetLayoutView="100" workbookViewId="0">
      <selection activeCell="A9" sqref="A9:F10"/>
    </sheetView>
  </sheetViews>
  <sheetFormatPr defaultRowHeight="12.75"/>
  <cols>
    <col min="1" max="1" width="26.7109375" style="1" customWidth="1"/>
    <col min="2" max="2" width="74.85546875" style="1" customWidth="1"/>
    <col min="3" max="4" width="21.42578125" style="1" hidden="1" customWidth="1"/>
    <col min="5" max="6" width="26.7109375" style="1" customWidth="1"/>
    <col min="7" max="257" width="9.140625" style="1"/>
    <col min="258" max="258" width="32.5703125" style="1" customWidth="1"/>
    <col min="259" max="259" width="11.85546875" style="1" customWidth="1"/>
    <col min="260" max="261" width="13.5703125" style="1" customWidth="1"/>
    <col min="262" max="262" width="13.140625" style="1" customWidth="1"/>
    <col min="263" max="513" width="9.140625" style="1"/>
    <col min="514" max="514" width="32.5703125" style="1" customWidth="1"/>
    <col min="515" max="515" width="11.85546875" style="1" customWidth="1"/>
    <col min="516" max="517" width="13.5703125" style="1" customWidth="1"/>
    <col min="518" max="518" width="13.140625" style="1" customWidth="1"/>
    <col min="519" max="769" width="9.140625" style="1"/>
    <col min="770" max="770" width="32.5703125" style="1" customWidth="1"/>
    <col min="771" max="771" width="11.85546875" style="1" customWidth="1"/>
    <col min="772" max="773" width="13.5703125" style="1" customWidth="1"/>
    <col min="774" max="774" width="13.140625" style="1" customWidth="1"/>
    <col min="775" max="1025" width="9.140625" style="1"/>
    <col min="1026" max="1026" width="32.5703125" style="1" customWidth="1"/>
    <col min="1027" max="1027" width="11.85546875" style="1" customWidth="1"/>
    <col min="1028" max="1029" width="13.5703125" style="1" customWidth="1"/>
    <col min="1030" max="1030" width="13.140625" style="1" customWidth="1"/>
    <col min="1031" max="1281" width="9.140625" style="1"/>
    <col min="1282" max="1282" width="32.5703125" style="1" customWidth="1"/>
    <col min="1283" max="1283" width="11.85546875" style="1" customWidth="1"/>
    <col min="1284" max="1285" width="13.5703125" style="1" customWidth="1"/>
    <col min="1286" max="1286" width="13.140625" style="1" customWidth="1"/>
    <col min="1287" max="1537" width="9.140625" style="1"/>
    <col min="1538" max="1538" width="32.5703125" style="1" customWidth="1"/>
    <col min="1539" max="1539" width="11.85546875" style="1" customWidth="1"/>
    <col min="1540" max="1541" width="13.5703125" style="1" customWidth="1"/>
    <col min="1542" max="1542" width="13.140625" style="1" customWidth="1"/>
    <col min="1543" max="1793" width="9.140625" style="1"/>
    <col min="1794" max="1794" width="32.5703125" style="1" customWidth="1"/>
    <col min="1795" max="1795" width="11.85546875" style="1" customWidth="1"/>
    <col min="1796" max="1797" width="13.5703125" style="1" customWidth="1"/>
    <col min="1798" max="1798" width="13.140625" style="1" customWidth="1"/>
    <col min="1799" max="2049" width="9.140625" style="1"/>
    <col min="2050" max="2050" width="32.5703125" style="1" customWidth="1"/>
    <col min="2051" max="2051" width="11.85546875" style="1" customWidth="1"/>
    <col min="2052" max="2053" width="13.5703125" style="1" customWidth="1"/>
    <col min="2054" max="2054" width="13.140625" style="1" customWidth="1"/>
    <col min="2055" max="2305" width="9.140625" style="1"/>
    <col min="2306" max="2306" width="32.5703125" style="1" customWidth="1"/>
    <col min="2307" max="2307" width="11.85546875" style="1" customWidth="1"/>
    <col min="2308" max="2309" width="13.5703125" style="1" customWidth="1"/>
    <col min="2310" max="2310" width="13.140625" style="1" customWidth="1"/>
    <col min="2311" max="2561" width="9.140625" style="1"/>
    <col min="2562" max="2562" width="32.5703125" style="1" customWidth="1"/>
    <col min="2563" max="2563" width="11.85546875" style="1" customWidth="1"/>
    <col min="2564" max="2565" width="13.5703125" style="1" customWidth="1"/>
    <col min="2566" max="2566" width="13.140625" style="1" customWidth="1"/>
    <col min="2567" max="2817" width="9.140625" style="1"/>
    <col min="2818" max="2818" width="32.5703125" style="1" customWidth="1"/>
    <col min="2819" max="2819" width="11.85546875" style="1" customWidth="1"/>
    <col min="2820" max="2821" width="13.5703125" style="1" customWidth="1"/>
    <col min="2822" max="2822" width="13.140625" style="1" customWidth="1"/>
    <col min="2823" max="3073" width="9.140625" style="1"/>
    <col min="3074" max="3074" width="32.5703125" style="1" customWidth="1"/>
    <col min="3075" max="3075" width="11.85546875" style="1" customWidth="1"/>
    <col min="3076" max="3077" width="13.5703125" style="1" customWidth="1"/>
    <col min="3078" max="3078" width="13.140625" style="1" customWidth="1"/>
    <col min="3079" max="3329" width="9.140625" style="1"/>
    <col min="3330" max="3330" width="32.5703125" style="1" customWidth="1"/>
    <col min="3331" max="3331" width="11.85546875" style="1" customWidth="1"/>
    <col min="3332" max="3333" width="13.5703125" style="1" customWidth="1"/>
    <col min="3334" max="3334" width="13.140625" style="1" customWidth="1"/>
    <col min="3335" max="3585" width="9.140625" style="1"/>
    <col min="3586" max="3586" width="32.5703125" style="1" customWidth="1"/>
    <col min="3587" max="3587" width="11.85546875" style="1" customWidth="1"/>
    <col min="3588" max="3589" width="13.5703125" style="1" customWidth="1"/>
    <col min="3590" max="3590" width="13.140625" style="1" customWidth="1"/>
    <col min="3591" max="3841" width="9.140625" style="1"/>
    <col min="3842" max="3842" width="32.5703125" style="1" customWidth="1"/>
    <col min="3843" max="3843" width="11.85546875" style="1" customWidth="1"/>
    <col min="3844" max="3845" width="13.5703125" style="1" customWidth="1"/>
    <col min="3846" max="3846" width="13.140625" style="1" customWidth="1"/>
    <col min="3847" max="4097" width="9.140625" style="1"/>
    <col min="4098" max="4098" width="32.5703125" style="1" customWidth="1"/>
    <col min="4099" max="4099" width="11.85546875" style="1" customWidth="1"/>
    <col min="4100" max="4101" width="13.5703125" style="1" customWidth="1"/>
    <col min="4102" max="4102" width="13.140625" style="1" customWidth="1"/>
    <col min="4103" max="4353" width="9.140625" style="1"/>
    <col min="4354" max="4354" width="32.5703125" style="1" customWidth="1"/>
    <col min="4355" max="4355" width="11.85546875" style="1" customWidth="1"/>
    <col min="4356" max="4357" width="13.5703125" style="1" customWidth="1"/>
    <col min="4358" max="4358" width="13.140625" style="1" customWidth="1"/>
    <col min="4359" max="4609" width="9.140625" style="1"/>
    <col min="4610" max="4610" width="32.5703125" style="1" customWidth="1"/>
    <col min="4611" max="4611" width="11.85546875" style="1" customWidth="1"/>
    <col min="4612" max="4613" width="13.5703125" style="1" customWidth="1"/>
    <col min="4614" max="4614" width="13.140625" style="1" customWidth="1"/>
    <col min="4615" max="4865" width="9.140625" style="1"/>
    <col min="4866" max="4866" width="32.5703125" style="1" customWidth="1"/>
    <col min="4867" max="4867" width="11.85546875" style="1" customWidth="1"/>
    <col min="4868" max="4869" width="13.5703125" style="1" customWidth="1"/>
    <col min="4870" max="4870" width="13.140625" style="1" customWidth="1"/>
    <col min="4871" max="5121" width="9.140625" style="1"/>
    <col min="5122" max="5122" width="32.5703125" style="1" customWidth="1"/>
    <col min="5123" max="5123" width="11.85546875" style="1" customWidth="1"/>
    <col min="5124" max="5125" width="13.5703125" style="1" customWidth="1"/>
    <col min="5126" max="5126" width="13.140625" style="1" customWidth="1"/>
    <col min="5127" max="5377" width="9.140625" style="1"/>
    <col min="5378" max="5378" width="32.5703125" style="1" customWidth="1"/>
    <col min="5379" max="5379" width="11.85546875" style="1" customWidth="1"/>
    <col min="5380" max="5381" width="13.5703125" style="1" customWidth="1"/>
    <col min="5382" max="5382" width="13.140625" style="1" customWidth="1"/>
    <col min="5383" max="5633" width="9.140625" style="1"/>
    <col min="5634" max="5634" width="32.5703125" style="1" customWidth="1"/>
    <col min="5635" max="5635" width="11.85546875" style="1" customWidth="1"/>
    <col min="5636" max="5637" width="13.5703125" style="1" customWidth="1"/>
    <col min="5638" max="5638" width="13.140625" style="1" customWidth="1"/>
    <col min="5639" max="5889" width="9.140625" style="1"/>
    <col min="5890" max="5890" width="32.5703125" style="1" customWidth="1"/>
    <col min="5891" max="5891" width="11.85546875" style="1" customWidth="1"/>
    <col min="5892" max="5893" width="13.5703125" style="1" customWidth="1"/>
    <col min="5894" max="5894" width="13.140625" style="1" customWidth="1"/>
    <col min="5895" max="6145" width="9.140625" style="1"/>
    <col min="6146" max="6146" width="32.5703125" style="1" customWidth="1"/>
    <col min="6147" max="6147" width="11.85546875" style="1" customWidth="1"/>
    <col min="6148" max="6149" width="13.5703125" style="1" customWidth="1"/>
    <col min="6150" max="6150" width="13.140625" style="1" customWidth="1"/>
    <col min="6151" max="6401" width="9.140625" style="1"/>
    <col min="6402" max="6402" width="32.5703125" style="1" customWidth="1"/>
    <col min="6403" max="6403" width="11.85546875" style="1" customWidth="1"/>
    <col min="6404" max="6405" width="13.5703125" style="1" customWidth="1"/>
    <col min="6406" max="6406" width="13.140625" style="1" customWidth="1"/>
    <col min="6407" max="6657" width="9.140625" style="1"/>
    <col min="6658" max="6658" width="32.5703125" style="1" customWidth="1"/>
    <col min="6659" max="6659" width="11.85546875" style="1" customWidth="1"/>
    <col min="6660" max="6661" width="13.5703125" style="1" customWidth="1"/>
    <col min="6662" max="6662" width="13.140625" style="1" customWidth="1"/>
    <col min="6663" max="6913" width="9.140625" style="1"/>
    <col min="6914" max="6914" width="32.5703125" style="1" customWidth="1"/>
    <col min="6915" max="6915" width="11.85546875" style="1" customWidth="1"/>
    <col min="6916" max="6917" width="13.5703125" style="1" customWidth="1"/>
    <col min="6918" max="6918" width="13.140625" style="1" customWidth="1"/>
    <col min="6919" max="7169" width="9.140625" style="1"/>
    <col min="7170" max="7170" width="32.5703125" style="1" customWidth="1"/>
    <col min="7171" max="7171" width="11.85546875" style="1" customWidth="1"/>
    <col min="7172" max="7173" width="13.5703125" style="1" customWidth="1"/>
    <col min="7174" max="7174" width="13.140625" style="1" customWidth="1"/>
    <col min="7175" max="7425" width="9.140625" style="1"/>
    <col min="7426" max="7426" width="32.5703125" style="1" customWidth="1"/>
    <col min="7427" max="7427" width="11.85546875" style="1" customWidth="1"/>
    <col min="7428" max="7429" width="13.5703125" style="1" customWidth="1"/>
    <col min="7430" max="7430" width="13.140625" style="1" customWidth="1"/>
    <col min="7431" max="7681" width="9.140625" style="1"/>
    <col min="7682" max="7682" width="32.5703125" style="1" customWidth="1"/>
    <col min="7683" max="7683" width="11.85546875" style="1" customWidth="1"/>
    <col min="7684" max="7685" width="13.5703125" style="1" customWidth="1"/>
    <col min="7686" max="7686" width="13.140625" style="1" customWidth="1"/>
    <col min="7687" max="7937" width="9.140625" style="1"/>
    <col min="7938" max="7938" width="32.5703125" style="1" customWidth="1"/>
    <col min="7939" max="7939" width="11.85546875" style="1" customWidth="1"/>
    <col min="7940" max="7941" width="13.5703125" style="1" customWidth="1"/>
    <col min="7942" max="7942" width="13.140625" style="1" customWidth="1"/>
    <col min="7943" max="8193" width="9.140625" style="1"/>
    <col min="8194" max="8194" width="32.5703125" style="1" customWidth="1"/>
    <col min="8195" max="8195" width="11.85546875" style="1" customWidth="1"/>
    <col min="8196" max="8197" width="13.5703125" style="1" customWidth="1"/>
    <col min="8198" max="8198" width="13.140625" style="1" customWidth="1"/>
    <col min="8199" max="8449" width="9.140625" style="1"/>
    <col min="8450" max="8450" width="32.5703125" style="1" customWidth="1"/>
    <col min="8451" max="8451" width="11.85546875" style="1" customWidth="1"/>
    <col min="8452" max="8453" width="13.5703125" style="1" customWidth="1"/>
    <col min="8454" max="8454" width="13.140625" style="1" customWidth="1"/>
    <col min="8455" max="8705" width="9.140625" style="1"/>
    <col min="8706" max="8706" width="32.5703125" style="1" customWidth="1"/>
    <col min="8707" max="8707" width="11.85546875" style="1" customWidth="1"/>
    <col min="8708" max="8709" width="13.5703125" style="1" customWidth="1"/>
    <col min="8710" max="8710" width="13.140625" style="1" customWidth="1"/>
    <col min="8711" max="8961" width="9.140625" style="1"/>
    <col min="8962" max="8962" width="32.5703125" style="1" customWidth="1"/>
    <col min="8963" max="8963" width="11.85546875" style="1" customWidth="1"/>
    <col min="8964" max="8965" width="13.5703125" style="1" customWidth="1"/>
    <col min="8966" max="8966" width="13.140625" style="1" customWidth="1"/>
    <col min="8967" max="9217" width="9.140625" style="1"/>
    <col min="9218" max="9218" width="32.5703125" style="1" customWidth="1"/>
    <col min="9219" max="9219" width="11.85546875" style="1" customWidth="1"/>
    <col min="9220" max="9221" width="13.5703125" style="1" customWidth="1"/>
    <col min="9222" max="9222" width="13.140625" style="1" customWidth="1"/>
    <col min="9223" max="9473" width="9.140625" style="1"/>
    <col min="9474" max="9474" width="32.5703125" style="1" customWidth="1"/>
    <col min="9475" max="9475" width="11.85546875" style="1" customWidth="1"/>
    <col min="9476" max="9477" width="13.5703125" style="1" customWidth="1"/>
    <col min="9478" max="9478" width="13.140625" style="1" customWidth="1"/>
    <col min="9479" max="9729" width="9.140625" style="1"/>
    <col min="9730" max="9730" width="32.5703125" style="1" customWidth="1"/>
    <col min="9731" max="9731" width="11.85546875" style="1" customWidth="1"/>
    <col min="9732" max="9733" width="13.5703125" style="1" customWidth="1"/>
    <col min="9734" max="9734" width="13.140625" style="1" customWidth="1"/>
    <col min="9735" max="9985" width="9.140625" style="1"/>
    <col min="9986" max="9986" width="32.5703125" style="1" customWidth="1"/>
    <col min="9987" max="9987" width="11.85546875" style="1" customWidth="1"/>
    <col min="9988" max="9989" width="13.5703125" style="1" customWidth="1"/>
    <col min="9990" max="9990" width="13.140625" style="1" customWidth="1"/>
    <col min="9991" max="10241" width="9.140625" style="1"/>
    <col min="10242" max="10242" width="32.5703125" style="1" customWidth="1"/>
    <col min="10243" max="10243" width="11.85546875" style="1" customWidth="1"/>
    <col min="10244" max="10245" width="13.5703125" style="1" customWidth="1"/>
    <col min="10246" max="10246" width="13.140625" style="1" customWidth="1"/>
    <col min="10247" max="10497" width="9.140625" style="1"/>
    <col min="10498" max="10498" width="32.5703125" style="1" customWidth="1"/>
    <col min="10499" max="10499" width="11.85546875" style="1" customWidth="1"/>
    <col min="10500" max="10501" width="13.5703125" style="1" customWidth="1"/>
    <col min="10502" max="10502" width="13.140625" style="1" customWidth="1"/>
    <col min="10503" max="10753" width="9.140625" style="1"/>
    <col min="10754" max="10754" width="32.5703125" style="1" customWidth="1"/>
    <col min="10755" max="10755" width="11.85546875" style="1" customWidth="1"/>
    <col min="10756" max="10757" width="13.5703125" style="1" customWidth="1"/>
    <col min="10758" max="10758" width="13.140625" style="1" customWidth="1"/>
    <col min="10759" max="11009" width="9.140625" style="1"/>
    <col min="11010" max="11010" width="32.5703125" style="1" customWidth="1"/>
    <col min="11011" max="11011" width="11.85546875" style="1" customWidth="1"/>
    <col min="11012" max="11013" width="13.5703125" style="1" customWidth="1"/>
    <col min="11014" max="11014" width="13.140625" style="1" customWidth="1"/>
    <col min="11015" max="11265" width="9.140625" style="1"/>
    <col min="11266" max="11266" width="32.5703125" style="1" customWidth="1"/>
    <col min="11267" max="11267" width="11.85546875" style="1" customWidth="1"/>
    <col min="11268" max="11269" width="13.5703125" style="1" customWidth="1"/>
    <col min="11270" max="11270" width="13.140625" style="1" customWidth="1"/>
    <col min="11271" max="11521" width="9.140625" style="1"/>
    <col min="11522" max="11522" width="32.5703125" style="1" customWidth="1"/>
    <col min="11523" max="11523" width="11.85546875" style="1" customWidth="1"/>
    <col min="11524" max="11525" width="13.5703125" style="1" customWidth="1"/>
    <col min="11526" max="11526" width="13.140625" style="1" customWidth="1"/>
    <col min="11527" max="11777" width="9.140625" style="1"/>
    <col min="11778" max="11778" width="32.5703125" style="1" customWidth="1"/>
    <col min="11779" max="11779" width="11.85546875" style="1" customWidth="1"/>
    <col min="11780" max="11781" width="13.5703125" style="1" customWidth="1"/>
    <col min="11782" max="11782" width="13.140625" style="1" customWidth="1"/>
    <col min="11783" max="12033" width="9.140625" style="1"/>
    <col min="12034" max="12034" width="32.5703125" style="1" customWidth="1"/>
    <col min="12035" max="12035" width="11.85546875" style="1" customWidth="1"/>
    <col min="12036" max="12037" width="13.5703125" style="1" customWidth="1"/>
    <col min="12038" max="12038" width="13.140625" style="1" customWidth="1"/>
    <col min="12039" max="12289" width="9.140625" style="1"/>
    <col min="12290" max="12290" width="32.5703125" style="1" customWidth="1"/>
    <col min="12291" max="12291" width="11.85546875" style="1" customWidth="1"/>
    <col min="12292" max="12293" width="13.5703125" style="1" customWidth="1"/>
    <col min="12294" max="12294" width="13.140625" style="1" customWidth="1"/>
    <col min="12295" max="12545" width="9.140625" style="1"/>
    <col min="12546" max="12546" width="32.5703125" style="1" customWidth="1"/>
    <col min="12547" max="12547" width="11.85546875" style="1" customWidth="1"/>
    <col min="12548" max="12549" width="13.5703125" style="1" customWidth="1"/>
    <col min="12550" max="12550" width="13.140625" style="1" customWidth="1"/>
    <col min="12551" max="12801" width="9.140625" style="1"/>
    <col min="12802" max="12802" width="32.5703125" style="1" customWidth="1"/>
    <col min="12803" max="12803" width="11.85546875" style="1" customWidth="1"/>
    <col min="12804" max="12805" width="13.5703125" style="1" customWidth="1"/>
    <col min="12806" max="12806" width="13.140625" style="1" customWidth="1"/>
    <col min="12807" max="13057" width="9.140625" style="1"/>
    <col min="13058" max="13058" width="32.5703125" style="1" customWidth="1"/>
    <col min="13059" max="13059" width="11.85546875" style="1" customWidth="1"/>
    <col min="13060" max="13061" width="13.5703125" style="1" customWidth="1"/>
    <col min="13062" max="13062" width="13.140625" style="1" customWidth="1"/>
    <col min="13063" max="13313" width="9.140625" style="1"/>
    <col min="13314" max="13314" width="32.5703125" style="1" customWidth="1"/>
    <col min="13315" max="13315" width="11.85546875" style="1" customWidth="1"/>
    <col min="13316" max="13317" width="13.5703125" style="1" customWidth="1"/>
    <col min="13318" max="13318" width="13.140625" style="1" customWidth="1"/>
    <col min="13319" max="13569" width="9.140625" style="1"/>
    <col min="13570" max="13570" width="32.5703125" style="1" customWidth="1"/>
    <col min="13571" max="13571" width="11.85546875" style="1" customWidth="1"/>
    <col min="13572" max="13573" width="13.5703125" style="1" customWidth="1"/>
    <col min="13574" max="13574" width="13.140625" style="1" customWidth="1"/>
    <col min="13575" max="13825" width="9.140625" style="1"/>
    <col min="13826" max="13826" width="32.5703125" style="1" customWidth="1"/>
    <col min="13827" max="13827" width="11.85546875" style="1" customWidth="1"/>
    <col min="13828" max="13829" width="13.5703125" style="1" customWidth="1"/>
    <col min="13830" max="13830" width="13.140625" style="1" customWidth="1"/>
    <col min="13831" max="14081" width="9.140625" style="1"/>
    <col min="14082" max="14082" width="32.5703125" style="1" customWidth="1"/>
    <col min="14083" max="14083" width="11.85546875" style="1" customWidth="1"/>
    <col min="14084" max="14085" width="13.5703125" style="1" customWidth="1"/>
    <col min="14086" max="14086" width="13.140625" style="1" customWidth="1"/>
    <col min="14087" max="14337" width="9.140625" style="1"/>
    <col min="14338" max="14338" width="32.5703125" style="1" customWidth="1"/>
    <col min="14339" max="14339" width="11.85546875" style="1" customWidth="1"/>
    <col min="14340" max="14341" width="13.5703125" style="1" customWidth="1"/>
    <col min="14342" max="14342" width="13.140625" style="1" customWidth="1"/>
    <col min="14343" max="14593" width="9.140625" style="1"/>
    <col min="14594" max="14594" width="32.5703125" style="1" customWidth="1"/>
    <col min="14595" max="14595" width="11.85546875" style="1" customWidth="1"/>
    <col min="14596" max="14597" width="13.5703125" style="1" customWidth="1"/>
    <col min="14598" max="14598" width="13.140625" style="1" customWidth="1"/>
    <col min="14599" max="14849" width="9.140625" style="1"/>
    <col min="14850" max="14850" width="32.5703125" style="1" customWidth="1"/>
    <col min="14851" max="14851" width="11.85546875" style="1" customWidth="1"/>
    <col min="14852" max="14853" width="13.5703125" style="1" customWidth="1"/>
    <col min="14854" max="14854" width="13.140625" style="1" customWidth="1"/>
    <col min="14855" max="15105" width="9.140625" style="1"/>
    <col min="15106" max="15106" width="32.5703125" style="1" customWidth="1"/>
    <col min="15107" max="15107" width="11.85546875" style="1" customWidth="1"/>
    <col min="15108" max="15109" width="13.5703125" style="1" customWidth="1"/>
    <col min="15110" max="15110" width="13.140625" style="1" customWidth="1"/>
    <col min="15111" max="15361" width="9.140625" style="1"/>
    <col min="15362" max="15362" width="32.5703125" style="1" customWidth="1"/>
    <col min="15363" max="15363" width="11.85546875" style="1" customWidth="1"/>
    <col min="15364" max="15365" width="13.5703125" style="1" customWidth="1"/>
    <col min="15366" max="15366" width="13.140625" style="1" customWidth="1"/>
    <col min="15367" max="15617" width="9.140625" style="1"/>
    <col min="15618" max="15618" width="32.5703125" style="1" customWidth="1"/>
    <col min="15619" max="15619" width="11.85546875" style="1" customWidth="1"/>
    <col min="15620" max="15621" width="13.5703125" style="1" customWidth="1"/>
    <col min="15622" max="15622" width="13.140625" style="1" customWidth="1"/>
    <col min="15623" max="15873" width="9.140625" style="1"/>
    <col min="15874" max="15874" width="32.5703125" style="1" customWidth="1"/>
    <col min="15875" max="15875" width="11.85546875" style="1" customWidth="1"/>
    <col min="15876" max="15877" width="13.5703125" style="1" customWidth="1"/>
    <col min="15878" max="15878" width="13.140625" style="1" customWidth="1"/>
    <col min="15879" max="16129" width="9.140625" style="1"/>
    <col min="16130" max="16130" width="32.5703125" style="1" customWidth="1"/>
    <col min="16131" max="16131" width="11.85546875" style="1" customWidth="1"/>
    <col min="16132" max="16133" width="13.5703125" style="1" customWidth="1"/>
    <col min="16134" max="16134" width="13.140625" style="1" customWidth="1"/>
    <col min="16135" max="16384" width="9.140625" style="1"/>
  </cols>
  <sheetData>
    <row r="1" spans="1:6">
      <c r="A1" s="62"/>
      <c r="B1" s="62"/>
      <c r="C1" s="62"/>
      <c r="D1" s="62"/>
      <c r="E1" s="62"/>
      <c r="F1" s="62"/>
    </row>
    <row r="2" spans="1:6">
      <c r="A2" s="62"/>
      <c r="B2" s="62"/>
      <c r="C2" s="62"/>
      <c r="D2" s="62"/>
      <c r="E2" s="62"/>
      <c r="F2" s="62"/>
    </row>
    <row r="3" spans="1:6">
      <c r="A3" s="62"/>
      <c r="B3" s="62"/>
      <c r="C3" s="62"/>
      <c r="D3" s="62"/>
      <c r="E3" s="62"/>
      <c r="F3" s="62"/>
    </row>
    <row r="4" spans="1:6">
      <c r="A4" s="62"/>
      <c r="B4" s="62"/>
      <c r="C4" s="62"/>
      <c r="D4" s="62"/>
      <c r="E4" s="62"/>
      <c r="F4" s="62"/>
    </row>
    <row r="5" spans="1:6">
      <c r="A5" s="62"/>
      <c r="B5" s="62"/>
      <c r="C5" s="62"/>
      <c r="D5" s="62"/>
      <c r="E5" s="62"/>
      <c r="F5" s="62"/>
    </row>
    <row r="6" spans="1:6">
      <c r="A6" s="141" t="s">
        <v>175</v>
      </c>
      <c r="B6" s="142"/>
      <c r="C6" s="143"/>
      <c r="D6" s="143"/>
      <c r="E6" s="143"/>
      <c r="F6" s="144"/>
    </row>
    <row r="7" spans="1:6">
      <c r="A7" s="141" t="s">
        <v>187</v>
      </c>
      <c r="B7" s="142"/>
      <c r="C7" s="143"/>
      <c r="D7" s="143"/>
      <c r="E7" s="143"/>
      <c r="F7" s="144"/>
    </row>
    <row r="8" spans="1:6">
      <c r="A8" s="141" t="s">
        <v>188</v>
      </c>
      <c r="B8" s="142"/>
      <c r="C8" s="143"/>
      <c r="D8" s="143"/>
      <c r="E8" s="143"/>
      <c r="F8" s="144"/>
    </row>
    <row r="9" spans="1:6" ht="20.25" customHeight="1">
      <c r="A9" s="1019"/>
      <c r="B9" s="1020"/>
      <c r="C9" s="1020"/>
      <c r="D9" s="1020"/>
      <c r="E9" s="1020"/>
      <c r="F9" s="1021"/>
    </row>
    <row r="10" spans="1:6" ht="32.25" customHeight="1">
      <c r="A10" s="1022"/>
      <c r="B10" s="1023"/>
      <c r="C10" s="1023"/>
      <c r="D10" s="1023"/>
      <c r="E10" s="1023"/>
      <c r="F10" s="1024"/>
    </row>
    <row r="11" spans="1:6" ht="15.75">
      <c r="A11" s="1026" t="s">
        <v>87</v>
      </c>
      <c r="B11" s="1027"/>
      <c r="C11" s="1027"/>
      <c r="D11" s="1027"/>
      <c r="E11" s="1027"/>
      <c r="F11" s="1028"/>
    </row>
    <row r="12" spans="1:6" ht="22.5" customHeight="1">
      <c r="A12" s="83" t="s">
        <v>88</v>
      </c>
      <c r="B12" s="85"/>
      <c r="C12" s="1026" t="s">
        <v>89</v>
      </c>
      <c r="D12" s="1028"/>
      <c r="E12" s="1026" t="s">
        <v>90</v>
      </c>
      <c r="F12" s="1028"/>
    </row>
    <row r="13" spans="1:6" ht="15">
      <c r="A13" s="1029"/>
      <c r="B13" s="1030"/>
      <c r="C13" s="1030"/>
      <c r="D13" s="1030"/>
      <c r="E13" s="1030"/>
      <c r="F13" s="1031"/>
    </row>
    <row r="14" spans="1:6">
      <c r="A14" s="1025"/>
      <c r="B14" s="1025"/>
      <c r="C14" s="1032" t="s">
        <v>91</v>
      </c>
      <c r="D14" s="1032" t="s">
        <v>92</v>
      </c>
      <c r="E14" s="1032" t="s">
        <v>91</v>
      </c>
      <c r="F14" s="1032" t="s">
        <v>92</v>
      </c>
    </row>
    <row r="15" spans="1:6">
      <c r="A15" s="1025"/>
      <c r="B15" s="1025"/>
      <c r="C15" s="1032"/>
      <c r="D15" s="1032"/>
      <c r="E15" s="1032"/>
      <c r="F15" s="1032"/>
    </row>
    <row r="16" spans="1:6" ht="25.5" customHeight="1">
      <c r="A16" s="1026" t="s">
        <v>93</v>
      </c>
      <c r="B16" s="1027"/>
      <c r="C16" s="1027"/>
      <c r="D16" s="1027"/>
      <c r="E16" s="1027"/>
      <c r="F16" s="1028"/>
    </row>
    <row r="17" spans="1:10" ht="15" customHeight="1">
      <c r="A17" s="86" t="s">
        <v>94</v>
      </c>
      <c r="B17" s="87" t="s">
        <v>95</v>
      </c>
      <c r="C17" s="88">
        <v>0</v>
      </c>
      <c r="D17" s="88">
        <v>0</v>
      </c>
      <c r="E17" s="88">
        <v>20</v>
      </c>
      <c r="F17" s="88">
        <f>E17</f>
        <v>20</v>
      </c>
    </row>
    <row r="18" spans="1:10" ht="15" customHeight="1">
      <c r="A18" s="89" t="s">
        <v>96</v>
      </c>
      <c r="B18" s="90" t="s">
        <v>97</v>
      </c>
      <c r="C18" s="91">
        <v>1.5</v>
      </c>
      <c r="D18" s="91">
        <v>1.5</v>
      </c>
      <c r="E18" s="91">
        <v>1.5</v>
      </c>
      <c r="F18" s="91">
        <f t="shared" ref="F18:F24" si="0">E18</f>
        <v>1.5</v>
      </c>
    </row>
    <row r="19" spans="1:10" ht="15" customHeight="1">
      <c r="A19" s="89" t="s">
        <v>98</v>
      </c>
      <c r="B19" s="90" t="s">
        <v>99</v>
      </c>
      <c r="C19" s="91">
        <v>1</v>
      </c>
      <c r="D19" s="91">
        <v>1</v>
      </c>
      <c r="E19" s="91">
        <v>1</v>
      </c>
      <c r="F19" s="91">
        <f t="shared" si="0"/>
        <v>1</v>
      </c>
    </row>
    <row r="20" spans="1:10" ht="15" customHeight="1">
      <c r="A20" s="89" t="s">
        <v>100</v>
      </c>
      <c r="B20" s="90" t="s">
        <v>101</v>
      </c>
      <c r="C20" s="91">
        <v>0.2</v>
      </c>
      <c r="D20" s="91">
        <v>0.2</v>
      </c>
      <c r="E20" s="91">
        <v>0.2</v>
      </c>
      <c r="F20" s="91">
        <f t="shared" si="0"/>
        <v>0.2</v>
      </c>
    </row>
    <row r="21" spans="1:10" ht="15" customHeight="1">
      <c r="A21" s="89" t="s">
        <v>102</v>
      </c>
      <c r="B21" s="90" t="s">
        <v>103</v>
      </c>
      <c r="C21" s="91">
        <v>0.6</v>
      </c>
      <c r="D21" s="91">
        <v>0.6</v>
      </c>
      <c r="E21" s="91">
        <v>0.6</v>
      </c>
      <c r="F21" s="91">
        <f t="shared" si="0"/>
        <v>0.6</v>
      </c>
    </row>
    <row r="22" spans="1:10" ht="15" customHeight="1">
      <c r="A22" s="89" t="s">
        <v>104</v>
      </c>
      <c r="B22" s="90" t="s">
        <v>105</v>
      </c>
      <c r="C22" s="91">
        <v>2.5</v>
      </c>
      <c r="D22" s="91">
        <v>2.5</v>
      </c>
      <c r="E22" s="91">
        <v>2.5</v>
      </c>
      <c r="F22" s="91">
        <f t="shared" si="0"/>
        <v>2.5</v>
      </c>
    </row>
    <row r="23" spans="1:10" ht="15" customHeight="1">
      <c r="A23" s="89" t="s">
        <v>106</v>
      </c>
      <c r="B23" s="90" t="s">
        <v>107</v>
      </c>
      <c r="C23" s="91">
        <v>3</v>
      </c>
      <c r="D23" s="91">
        <v>3</v>
      </c>
      <c r="E23" s="91">
        <v>3</v>
      </c>
      <c r="F23" s="91">
        <f t="shared" si="0"/>
        <v>3</v>
      </c>
    </row>
    <row r="24" spans="1:10" ht="15" customHeight="1">
      <c r="A24" s="89" t="s">
        <v>108</v>
      </c>
      <c r="B24" s="90" t="s">
        <v>109</v>
      </c>
      <c r="C24" s="91">
        <v>8</v>
      </c>
      <c r="D24" s="91">
        <v>8</v>
      </c>
      <c r="E24" s="91">
        <v>8</v>
      </c>
      <c r="F24" s="91">
        <f t="shared" si="0"/>
        <v>8</v>
      </c>
    </row>
    <row r="25" spans="1:10" ht="15" customHeight="1">
      <c r="A25" s="92" t="s">
        <v>110</v>
      </c>
      <c r="B25" s="93" t="s">
        <v>111</v>
      </c>
      <c r="C25" s="94">
        <v>1</v>
      </c>
      <c r="D25" s="94">
        <v>1</v>
      </c>
      <c r="E25" s="94">
        <v>0</v>
      </c>
      <c r="F25" s="94">
        <v>0</v>
      </c>
    </row>
    <row r="26" spans="1:10" ht="15" customHeight="1">
      <c r="A26" s="95" t="s">
        <v>112</v>
      </c>
      <c r="B26" s="96" t="s">
        <v>81</v>
      </c>
      <c r="C26" s="97">
        <v>17.8</v>
      </c>
      <c r="D26" s="97">
        <v>17.8</v>
      </c>
      <c r="E26" s="97">
        <f>SUM(E17:E25)</f>
        <v>36.799999999999997</v>
      </c>
      <c r="F26" s="97">
        <f>SUM(F17:F25)</f>
        <v>36.799999999999997</v>
      </c>
    </row>
    <row r="27" spans="1:10" ht="18.75" customHeight="1">
      <c r="A27" s="1026" t="s">
        <v>113</v>
      </c>
      <c r="B27" s="1027"/>
      <c r="C27" s="1027"/>
      <c r="D27" s="1027"/>
      <c r="E27" s="1027"/>
      <c r="F27" s="1028"/>
    </row>
    <row r="28" spans="1:10" ht="15" customHeight="1">
      <c r="A28" s="86" t="s">
        <v>114</v>
      </c>
      <c r="B28" s="87" t="s">
        <v>115</v>
      </c>
      <c r="C28" s="88">
        <v>17.88</v>
      </c>
      <c r="D28" s="88" t="s">
        <v>116</v>
      </c>
      <c r="E28" s="88">
        <f>18.06+0.06</f>
        <v>18.12</v>
      </c>
      <c r="F28" s="88">
        <v>0</v>
      </c>
    </row>
    <row r="29" spans="1:10" ht="15" customHeight="1">
      <c r="A29" s="89" t="s">
        <v>117</v>
      </c>
      <c r="B29" s="98" t="s">
        <v>118</v>
      </c>
      <c r="C29" s="91">
        <v>3.94</v>
      </c>
      <c r="D29" s="91" t="s">
        <v>116</v>
      </c>
      <c r="E29" s="91">
        <f>4.33+0.07</f>
        <v>4.4000000000000004</v>
      </c>
      <c r="F29" s="91">
        <v>0</v>
      </c>
    </row>
    <row r="30" spans="1:10" ht="15" customHeight="1">
      <c r="A30" s="89" t="s">
        <v>119</v>
      </c>
      <c r="B30" s="90" t="s">
        <v>120</v>
      </c>
      <c r="C30" s="91">
        <v>0.91</v>
      </c>
      <c r="D30" s="91">
        <v>0.69</v>
      </c>
      <c r="E30" s="91">
        <f>0.9+0.07</f>
        <v>0.97</v>
      </c>
      <c r="F30" s="91">
        <f>0.69+0.07</f>
        <v>0.76</v>
      </c>
      <c r="H30" s="615"/>
      <c r="I30" s="615"/>
      <c r="J30" s="615"/>
    </row>
    <row r="31" spans="1:10" ht="15" customHeight="1">
      <c r="A31" s="89" t="s">
        <v>121</v>
      </c>
      <c r="B31" s="90" t="s">
        <v>122</v>
      </c>
      <c r="C31" s="91">
        <v>10.98</v>
      </c>
      <c r="D31" s="91">
        <v>8.33</v>
      </c>
      <c r="E31" s="91">
        <v>10.83</v>
      </c>
      <c r="F31" s="91">
        <v>8.33</v>
      </c>
    </row>
    <row r="32" spans="1:10" ht="15" customHeight="1">
      <c r="A32" s="89" t="s">
        <v>123</v>
      </c>
      <c r="B32" s="90" t="s">
        <v>124</v>
      </c>
      <c r="C32" s="91">
        <v>7.0000000000000007E-2</v>
      </c>
      <c r="D32" s="91">
        <v>0.06</v>
      </c>
      <c r="E32" s="91">
        <v>7.0000000000000007E-2</v>
      </c>
      <c r="F32" s="91">
        <v>0.06</v>
      </c>
    </row>
    <row r="33" spans="1:6" ht="15" customHeight="1">
      <c r="A33" s="89" t="s">
        <v>125</v>
      </c>
      <c r="B33" s="98" t="s">
        <v>126</v>
      </c>
      <c r="C33" s="91">
        <v>0.73</v>
      </c>
      <c r="D33" s="91">
        <v>0.56000000000000005</v>
      </c>
      <c r="E33" s="91">
        <f>0.72+0.07</f>
        <v>0.79</v>
      </c>
      <c r="F33" s="91">
        <f>0.56+0.07</f>
        <v>0.63</v>
      </c>
    </row>
    <row r="34" spans="1:6" ht="15" customHeight="1">
      <c r="A34" s="89" t="s">
        <v>127</v>
      </c>
      <c r="B34" s="98" t="s">
        <v>128</v>
      </c>
      <c r="C34" s="91">
        <v>1.45</v>
      </c>
      <c r="D34" s="91" t="s">
        <v>116</v>
      </c>
      <c r="E34" s="91">
        <f>2.18+0.07</f>
        <v>2.25</v>
      </c>
      <c r="F34" s="91">
        <v>0</v>
      </c>
    </row>
    <row r="35" spans="1:6" ht="15" customHeight="1">
      <c r="A35" s="89" t="s">
        <v>129</v>
      </c>
      <c r="B35" s="98" t="s">
        <v>130</v>
      </c>
      <c r="C35" s="91">
        <v>0.11</v>
      </c>
      <c r="D35" s="91">
        <v>0.09</v>
      </c>
      <c r="E35" s="91">
        <f>0.11+0.09</f>
        <v>0.2</v>
      </c>
      <c r="F35" s="91">
        <f>0.09+0.09</f>
        <v>0.18</v>
      </c>
    </row>
    <row r="36" spans="1:6" ht="15" customHeight="1">
      <c r="A36" s="89" t="s">
        <v>131</v>
      </c>
      <c r="B36" s="98" t="s">
        <v>132</v>
      </c>
      <c r="C36" s="91">
        <v>11.35</v>
      </c>
      <c r="D36" s="91">
        <v>8.6199999999999992</v>
      </c>
      <c r="E36" s="91">
        <f>7.26+0.02</f>
        <v>7.28</v>
      </c>
      <c r="F36" s="91">
        <f>5.58+0.02</f>
        <v>5.6</v>
      </c>
    </row>
    <row r="37" spans="1:6" ht="15" customHeight="1">
      <c r="A37" s="92" t="s">
        <v>133</v>
      </c>
      <c r="B37" s="99" t="s">
        <v>134</v>
      </c>
      <c r="C37" s="94">
        <v>0.03</v>
      </c>
      <c r="D37" s="94">
        <v>0.03</v>
      </c>
      <c r="E37" s="94">
        <v>0.03</v>
      </c>
      <c r="F37" s="94">
        <v>0.03</v>
      </c>
    </row>
    <row r="38" spans="1:6" ht="15" customHeight="1">
      <c r="A38" s="95" t="s">
        <v>135</v>
      </c>
      <c r="B38" s="96" t="s">
        <v>136</v>
      </c>
      <c r="C38" s="97">
        <v>47.45</v>
      </c>
      <c r="D38" s="97">
        <v>18.38</v>
      </c>
      <c r="E38" s="97">
        <f>SUM(E28:E37)</f>
        <v>44.94</v>
      </c>
      <c r="F38" s="97">
        <f>SUM(F28:F37)</f>
        <v>15.59</v>
      </c>
    </row>
    <row r="39" spans="1:6" ht="26.25" customHeight="1">
      <c r="A39" s="1026" t="s">
        <v>137</v>
      </c>
      <c r="B39" s="1027"/>
      <c r="C39" s="1027"/>
      <c r="D39" s="1027"/>
      <c r="E39" s="1027"/>
      <c r="F39" s="1028"/>
    </row>
    <row r="40" spans="1:6" ht="15" customHeight="1">
      <c r="A40" s="86" t="s">
        <v>138</v>
      </c>
      <c r="B40" s="87" t="s">
        <v>139</v>
      </c>
      <c r="C40" s="88">
        <v>6.76</v>
      </c>
      <c r="D40" s="88">
        <v>5.14</v>
      </c>
      <c r="E40" s="88">
        <v>4.43</v>
      </c>
      <c r="F40" s="88">
        <v>3.41</v>
      </c>
    </row>
    <row r="41" spans="1:6" ht="15" customHeight="1">
      <c r="A41" s="89" t="s">
        <v>140</v>
      </c>
      <c r="B41" s="90" t="s">
        <v>141</v>
      </c>
      <c r="C41" s="91">
        <v>0.16</v>
      </c>
      <c r="D41" s="91">
        <v>0.12</v>
      </c>
      <c r="E41" s="91">
        <v>0.1</v>
      </c>
      <c r="F41" s="91">
        <v>0.08</v>
      </c>
    </row>
    <row r="42" spans="1:6" ht="15" customHeight="1">
      <c r="A42" s="89" t="s">
        <v>142</v>
      </c>
      <c r="B42" s="90" t="s">
        <v>143</v>
      </c>
      <c r="C42" s="91">
        <v>2.2799999999999998</v>
      </c>
      <c r="D42" s="91">
        <v>1.73</v>
      </c>
      <c r="E42" s="91">
        <v>5.97</v>
      </c>
      <c r="F42" s="91">
        <v>4.59</v>
      </c>
    </row>
    <row r="43" spans="1:6" ht="15" customHeight="1">
      <c r="A43" s="89" t="s">
        <v>144</v>
      </c>
      <c r="B43" s="90" t="s">
        <v>145</v>
      </c>
      <c r="C43" s="91">
        <v>3.81</v>
      </c>
      <c r="D43" s="91">
        <v>2.89</v>
      </c>
      <c r="E43" s="91">
        <v>3.85</v>
      </c>
      <c r="F43" s="91">
        <v>2.96</v>
      </c>
    </row>
    <row r="44" spans="1:6" ht="15" customHeight="1">
      <c r="A44" s="92" t="s">
        <v>146</v>
      </c>
      <c r="B44" s="93" t="s">
        <v>147</v>
      </c>
      <c r="C44" s="94">
        <v>0.56999999999999995</v>
      </c>
      <c r="D44" s="94">
        <v>0.43</v>
      </c>
      <c r="E44" s="94">
        <v>0.37</v>
      </c>
      <c r="F44" s="94">
        <v>0.28999999999999998</v>
      </c>
    </row>
    <row r="45" spans="1:6" ht="15" customHeight="1">
      <c r="A45" s="95" t="s">
        <v>148</v>
      </c>
      <c r="B45" s="96" t="s">
        <v>136</v>
      </c>
      <c r="C45" s="97">
        <v>13.58</v>
      </c>
      <c r="D45" s="97">
        <v>10.31</v>
      </c>
      <c r="E45" s="97">
        <f>SUM(E40:E44)</f>
        <v>14.72</v>
      </c>
      <c r="F45" s="97">
        <f>SUM(F40:F44)</f>
        <v>11.33</v>
      </c>
    </row>
    <row r="46" spans="1:6" ht="25.5" customHeight="1">
      <c r="A46" s="1026" t="s">
        <v>149</v>
      </c>
      <c r="B46" s="1027"/>
      <c r="C46" s="1027"/>
      <c r="D46" s="1027"/>
      <c r="E46" s="1027"/>
      <c r="F46" s="1028"/>
    </row>
    <row r="47" spans="1:6" ht="15" customHeight="1">
      <c r="A47" s="86" t="s">
        <v>150</v>
      </c>
      <c r="B47" s="87" t="s">
        <v>151</v>
      </c>
      <c r="C47" s="88">
        <v>8.4499999999999993</v>
      </c>
      <c r="D47" s="88">
        <v>3.27</v>
      </c>
      <c r="E47" s="88">
        <f>(E26*E38)/100</f>
        <v>16.54</v>
      </c>
      <c r="F47" s="88">
        <f>(F26*F38)/100</f>
        <v>5.74</v>
      </c>
    </row>
    <row r="48" spans="1:6" ht="33.75" customHeight="1">
      <c r="A48" s="100" t="s">
        <v>152</v>
      </c>
      <c r="B48" s="101" t="s">
        <v>153</v>
      </c>
      <c r="C48" s="94">
        <v>0.56999999999999995</v>
      </c>
      <c r="D48" s="94">
        <v>0.43</v>
      </c>
      <c r="E48" s="94">
        <f>((E26*E41)/100)+((E24*E40)/100)</f>
        <v>0.39</v>
      </c>
      <c r="F48" s="94">
        <f>((F26*F41)/100)+((F24*F40)/100)</f>
        <v>0.3</v>
      </c>
    </row>
    <row r="49" spans="1:61" ht="15" customHeight="1">
      <c r="A49" s="95" t="s">
        <v>154</v>
      </c>
      <c r="B49" s="96" t="s">
        <v>81</v>
      </c>
      <c r="C49" s="97">
        <v>9.02</v>
      </c>
      <c r="D49" s="97">
        <v>3.7</v>
      </c>
      <c r="E49" s="97">
        <f>E47+E48</f>
        <v>16.93</v>
      </c>
      <c r="F49" s="97">
        <f>F47+F48</f>
        <v>6.04</v>
      </c>
    </row>
    <row r="50" spans="1:61" ht="15" customHeight="1">
      <c r="A50" s="1029"/>
      <c r="B50" s="1030"/>
      <c r="C50" s="1030"/>
      <c r="D50" s="1030"/>
      <c r="E50" s="1030"/>
      <c r="F50" s="1031"/>
    </row>
    <row r="51" spans="1:61" ht="15" customHeight="1">
      <c r="A51" s="1025" t="s">
        <v>155</v>
      </c>
      <c r="B51" s="1025"/>
      <c r="C51" s="97">
        <v>87.85</v>
      </c>
      <c r="D51" s="97">
        <v>50.19</v>
      </c>
      <c r="E51" s="97">
        <f>E49+E45+E38+E26</f>
        <v>113.39</v>
      </c>
      <c r="F51" s="97">
        <f>F49+F45+F38+F26</f>
        <v>69.760000000000005</v>
      </c>
    </row>
    <row r="52" spans="1:61" ht="15">
      <c r="A52" s="84"/>
      <c r="B52" s="84"/>
      <c r="C52" s="84"/>
      <c r="D52" s="84"/>
      <c r="E52" s="84"/>
      <c r="F52" s="84"/>
    </row>
    <row r="61" spans="1:61" ht="15">
      <c r="BI61" s="63"/>
    </row>
  </sheetData>
  <mergeCells count="16">
    <mergeCell ref="A9:F10"/>
    <mergeCell ref="A51:B51"/>
    <mergeCell ref="A11:F11"/>
    <mergeCell ref="C12:D12"/>
    <mergeCell ref="E12:F12"/>
    <mergeCell ref="A13:F13"/>
    <mergeCell ref="A14:B15"/>
    <mergeCell ref="C14:C15"/>
    <mergeCell ref="D14:D15"/>
    <mergeCell ref="E14:E15"/>
    <mergeCell ref="F14:F15"/>
    <mergeCell ref="A16:F16"/>
    <mergeCell ref="A27:F27"/>
    <mergeCell ref="A39:F39"/>
    <mergeCell ref="A46:F46"/>
    <mergeCell ref="A50:F5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rgb="FF00B050"/>
  </sheetPr>
  <dimension ref="A1:N34"/>
  <sheetViews>
    <sheetView showGridLines="0" view="pageBreakPreview" zoomScaleNormal="100" zoomScaleSheetLayoutView="100" workbookViewId="0">
      <selection activeCell="A35" sqref="A35:XFD71"/>
    </sheetView>
  </sheetViews>
  <sheetFormatPr defaultRowHeight="12.75"/>
  <cols>
    <col min="1" max="1" width="9.140625" style="46"/>
    <col min="2" max="2" width="34.42578125" style="46" customWidth="1"/>
    <col min="3" max="3" width="19.28515625" style="46" customWidth="1"/>
    <col min="4" max="4" width="9.140625" style="46" customWidth="1"/>
    <col min="5" max="5" width="11" style="46" customWidth="1"/>
    <col min="6" max="6" width="9.140625" style="46"/>
    <col min="7" max="7" width="5" style="46" customWidth="1"/>
    <col min="8" max="8" width="17.5703125" style="46" customWidth="1"/>
    <col min="9" max="13" width="9.140625" style="46"/>
    <col min="14" max="14" width="3.140625" style="46" customWidth="1"/>
    <col min="15" max="249" width="9.140625" style="47"/>
    <col min="250" max="250" width="34.42578125" style="47" customWidth="1"/>
    <col min="251" max="251" width="19.28515625" style="47" customWidth="1"/>
    <col min="252" max="252" width="9.140625" style="47" customWidth="1"/>
    <col min="253" max="253" width="11" style="47" customWidth="1"/>
    <col min="254" max="254" width="9.140625" style="47"/>
    <col min="255" max="255" width="5" style="47" customWidth="1"/>
    <col min="256" max="256" width="17.5703125" style="47" customWidth="1"/>
    <col min="257" max="261" width="9.140625" style="47"/>
    <col min="262" max="262" width="3.140625" style="47" customWidth="1"/>
    <col min="263" max="264" width="0" style="47" hidden="1" customWidth="1"/>
    <col min="265" max="505" width="9.140625" style="47"/>
    <col min="506" max="506" width="34.42578125" style="47" customWidth="1"/>
    <col min="507" max="507" width="19.28515625" style="47" customWidth="1"/>
    <col min="508" max="508" width="9.140625" style="47" customWidth="1"/>
    <col min="509" max="509" width="11" style="47" customWidth="1"/>
    <col min="510" max="510" width="9.140625" style="47"/>
    <col min="511" max="511" width="5" style="47" customWidth="1"/>
    <col min="512" max="512" width="17.5703125" style="47" customWidth="1"/>
    <col min="513" max="517" width="9.140625" style="47"/>
    <col min="518" max="518" width="3.140625" style="47" customWidth="1"/>
    <col min="519" max="520" width="0" style="47" hidden="1" customWidth="1"/>
    <col min="521" max="761" width="9.140625" style="47"/>
    <col min="762" max="762" width="34.42578125" style="47" customWidth="1"/>
    <col min="763" max="763" width="19.28515625" style="47" customWidth="1"/>
    <col min="764" max="764" width="9.140625" style="47" customWidth="1"/>
    <col min="765" max="765" width="11" style="47" customWidth="1"/>
    <col min="766" max="766" width="9.140625" style="47"/>
    <col min="767" max="767" width="5" style="47" customWidth="1"/>
    <col min="768" max="768" width="17.5703125" style="47" customWidth="1"/>
    <col min="769" max="773" width="9.140625" style="47"/>
    <col min="774" max="774" width="3.140625" style="47" customWidth="1"/>
    <col min="775" max="776" width="0" style="47" hidden="1" customWidth="1"/>
    <col min="777" max="1017" width="9.140625" style="47"/>
    <col min="1018" max="1018" width="34.42578125" style="47" customWidth="1"/>
    <col min="1019" max="1019" width="19.28515625" style="47" customWidth="1"/>
    <col min="1020" max="1020" width="9.140625" style="47" customWidth="1"/>
    <col min="1021" max="1021" width="11" style="47" customWidth="1"/>
    <col min="1022" max="1022" width="9.140625" style="47"/>
    <col min="1023" max="1023" width="5" style="47" customWidth="1"/>
    <col min="1024" max="1024" width="17.5703125" style="47" customWidth="1"/>
    <col min="1025" max="1029" width="9.140625" style="47"/>
    <col min="1030" max="1030" width="3.140625" style="47" customWidth="1"/>
    <col min="1031" max="1032" width="0" style="47" hidden="1" customWidth="1"/>
    <col min="1033" max="1273" width="9.140625" style="47"/>
    <col min="1274" max="1274" width="34.42578125" style="47" customWidth="1"/>
    <col min="1275" max="1275" width="19.28515625" style="47" customWidth="1"/>
    <col min="1276" max="1276" width="9.140625" style="47" customWidth="1"/>
    <col min="1277" max="1277" width="11" style="47" customWidth="1"/>
    <col min="1278" max="1278" width="9.140625" style="47"/>
    <col min="1279" max="1279" width="5" style="47" customWidth="1"/>
    <col min="1280" max="1280" width="17.5703125" style="47" customWidth="1"/>
    <col min="1281" max="1285" width="9.140625" style="47"/>
    <col min="1286" max="1286" width="3.140625" style="47" customWidth="1"/>
    <col min="1287" max="1288" width="0" style="47" hidden="1" customWidth="1"/>
    <col min="1289" max="1529" width="9.140625" style="47"/>
    <col min="1530" max="1530" width="34.42578125" style="47" customWidth="1"/>
    <col min="1531" max="1531" width="19.28515625" style="47" customWidth="1"/>
    <col min="1532" max="1532" width="9.140625" style="47" customWidth="1"/>
    <col min="1533" max="1533" width="11" style="47" customWidth="1"/>
    <col min="1534" max="1534" width="9.140625" style="47"/>
    <col min="1535" max="1535" width="5" style="47" customWidth="1"/>
    <col min="1536" max="1536" width="17.5703125" style="47" customWidth="1"/>
    <col min="1537" max="1541" width="9.140625" style="47"/>
    <col min="1542" max="1542" width="3.140625" style="47" customWidth="1"/>
    <col min="1543" max="1544" width="0" style="47" hidden="1" customWidth="1"/>
    <col min="1545" max="1785" width="9.140625" style="47"/>
    <col min="1786" max="1786" width="34.42578125" style="47" customWidth="1"/>
    <col min="1787" max="1787" width="19.28515625" style="47" customWidth="1"/>
    <col min="1788" max="1788" width="9.140625" style="47" customWidth="1"/>
    <col min="1789" max="1789" width="11" style="47" customWidth="1"/>
    <col min="1790" max="1790" width="9.140625" style="47"/>
    <col min="1791" max="1791" width="5" style="47" customWidth="1"/>
    <col min="1792" max="1792" width="17.5703125" style="47" customWidth="1"/>
    <col min="1793" max="1797" width="9.140625" style="47"/>
    <col min="1798" max="1798" width="3.140625" style="47" customWidth="1"/>
    <col min="1799" max="1800" width="0" style="47" hidden="1" customWidth="1"/>
    <col min="1801" max="2041" width="9.140625" style="47"/>
    <col min="2042" max="2042" width="34.42578125" style="47" customWidth="1"/>
    <col min="2043" max="2043" width="19.28515625" style="47" customWidth="1"/>
    <col min="2044" max="2044" width="9.140625" style="47" customWidth="1"/>
    <col min="2045" max="2045" width="11" style="47" customWidth="1"/>
    <col min="2046" max="2046" width="9.140625" style="47"/>
    <col min="2047" max="2047" width="5" style="47" customWidth="1"/>
    <col min="2048" max="2048" width="17.5703125" style="47" customWidth="1"/>
    <col min="2049" max="2053" width="9.140625" style="47"/>
    <col min="2054" max="2054" width="3.140625" style="47" customWidth="1"/>
    <col min="2055" max="2056" width="0" style="47" hidden="1" customWidth="1"/>
    <col min="2057" max="2297" width="9.140625" style="47"/>
    <col min="2298" max="2298" width="34.42578125" style="47" customWidth="1"/>
    <col min="2299" max="2299" width="19.28515625" style="47" customWidth="1"/>
    <col min="2300" max="2300" width="9.140625" style="47" customWidth="1"/>
    <col min="2301" max="2301" width="11" style="47" customWidth="1"/>
    <col min="2302" max="2302" width="9.140625" style="47"/>
    <col min="2303" max="2303" width="5" style="47" customWidth="1"/>
    <col min="2304" max="2304" width="17.5703125" style="47" customWidth="1"/>
    <col min="2305" max="2309" width="9.140625" style="47"/>
    <col min="2310" max="2310" width="3.140625" style="47" customWidth="1"/>
    <col min="2311" max="2312" width="0" style="47" hidden="1" customWidth="1"/>
    <col min="2313" max="2553" width="9.140625" style="47"/>
    <col min="2554" max="2554" width="34.42578125" style="47" customWidth="1"/>
    <col min="2555" max="2555" width="19.28515625" style="47" customWidth="1"/>
    <col min="2556" max="2556" width="9.140625" style="47" customWidth="1"/>
    <col min="2557" max="2557" width="11" style="47" customWidth="1"/>
    <col min="2558" max="2558" width="9.140625" style="47"/>
    <col min="2559" max="2559" width="5" style="47" customWidth="1"/>
    <col min="2560" max="2560" width="17.5703125" style="47" customWidth="1"/>
    <col min="2561" max="2565" width="9.140625" style="47"/>
    <col min="2566" max="2566" width="3.140625" style="47" customWidth="1"/>
    <col min="2567" max="2568" width="0" style="47" hidden="1" customWidth="1"/>
    <col min="2569" max="2809" width="9.140625" style="47"/>
    <col min="2810" max="2810" width="34.42578125" style="47" customWidth="1"/>
    <col min="2811" max="2811" width="19.28515625" style="47" customWidth="1"/>
    <col min="2812" max="2812" width="9.140625" style="47" customWidth="1"/>
    <col min="2813" max="2813" width="11" style="47" customWidth="1"/>
    <col min="2814" max="2814" width="9.140625" style="47"/>
    <col min="2815" max="2815" width="5" style="47" customWidth="1"/>
    <col min="2816" max="2816" width="17.5703125" style="47" customWidth="1"/>
    <col min="2817" max="2821" width="9.140625" style="47"/>
    <col min="2822" max="2822" width="3.140625" style="47" customWidth="1"/>
    <col min="2823" max="2824" width="0" style="47" hidden="1" customWidth="1"/>
    <col min="2825" max="3065" width="9.140625" style="47"/>
    <col min="3066" max="3066" width="34.42578125" style="47" customWidth="1"/>
    <col min="3067" max="3067" width="19.28515625" style="47" customWidth="1"/>
    <col min="3068" max="3068" width="9.140625" style="47" customWidth="1"/>
    <col min="3069" max="3069" width="11" style="47" customWidth="1"/>
    <col min="3070" max="3070" width="9.140625" style="47"/>
    <col min="3071" max="3071" width="5" style="47" customWidth="1"/>
    <col min="3072" max="3072" width="17.5703125" style="47" customWidth="1"/>
    <col min="3073" max="3077" width="9.140625" style="47"/>
    <col min="3078" max="3078" width="3.140625" style="47" customWidth="1"/>
    <col min="3079" max="3080" width="0" style="47" hidden="1" customWidth="1"/>
    <col min="3081" max="3321" width="9.140625" style="47"/>
    <col min="3322" max="3322" width="34.42578125" style="47" customWidth="1"/>
    <col min="3323" max="3323" width="19.28515625" style="47" customWidth="1"/>
    <col min="3324" max="3324" width="9.140625" style="47" customWidth="1"/>
    <col min="3325" max="3325" width="11" style="47" customWidth="1"/>
    <col min="3326" max="3326" width="9.140625" style="47"/>
    <col min="3327" max="3327" width="5" style="47" customWidth="1"/>
    <col min="3328" max="3328" width="17.5703125" style="47" customWidth="1"/>
    <col min="3329" max="3333" width="9.140625" style="47"/>
    <col min="3334" max="3334" width="3.140625" style="47" customWidth="1"/>
    <col min="3335" max="3336" width="0" style="47" hidden="1" customWidth="1"/>
    <col min="3337" max="3577" width="9.140625" style="47"/>
    <col min="3578" max="3578" width="34.42578125" style="47" customWidth="1"/>
    <col min="3579" max="3579" width="19.28515625" style="47" customWidth="1"/>
    <col min="3580" max="3580" width="9.140625" style="47" customWidth="1"/>
    <col min="3581" max="3581" width="11" style="47" customWidth="1"/>
    <col min="3582" max="3582" width="9.140625" style="47"/>
    <col min="3583" max="3583" width="5" style="47" customWidth="1"/>
    <col min="3584" max="3584" width="17.5703125" style="47" customWidth="1"/>
    <col min="3585" max="3589" width="9.140625" style="47"/>
    <col min="3590" max="3590" width="3.140625" style="47" customWidth="1"/>
    <col min="3591" max="3592" width="0" style="47" hidden="1" customWidth="1"/>
    <col min="3593" max="3833" width="9.140625" style="47"/>
    <col min="3834" max="3834" width="34.42578125" style="47" customWidth="1"/>
    <col min="3835" max="3835" width="19.28515625" style="47" customWidth="1"/>
    <col min="3836" max="3836" width="9.140625" style="47" customWidth="1"/>
    <col min="3837" max="3837" width="11" style="47" customWidth="1"/>
    <col min="3838" max="3838" width="9.140625" style="47"/>
    <col min="3839" max="3839" width="5" style="47" customWidth="1"/>
    <col min="3840" max="3840" width="17.5703125" style="47" customWidth="1"/>
    <col min="3841" max="3845" width="9.140625" style="47"/>
    <col min="3846" max="3846" width="3.140625" style="47" customWidth="1"/>
    <col min="3847" max="3848" width="0" style="47" hidden="1" customWidth="1"/>
    <col min="3849" max="4089" width="9.140625" style="47"/>
    <col min="4090" max="4090" width="34.42578125" style="47" customWidth="1"/>
    <col min="4091" max="4091" width="19.28515625" style="47" customWidth="1"/>
    <col min="4092" max="4092" width="9.140625" style="47" customWidth="1"/>
    <col min="4093" max="4093" width="11" style="47" customWidth="1"/>
    <col min="4094" max="4094" width="9.140625" style="47"/>
    <col min="4095" max="4095" width="5" style="47" customWidth="1"/>
    <col min="4096" max="4096" width="17.5703125" style="47" customWidth="1"/>
    <col min="4097" max="4101" width="9.140625" style="47"/>
    <col min="4102" max="4102" width="3.140625" style="47" customWidth="1"/>
    <col min="4103" max="4104" width="0" style="47" hidden="1" customWidth="1"/>
    <col min="4105" max="4345" width="9.140625" style="47"/>
    <col min="4346" max="4346" width="34.42578125" style="47" customWidth="1"/>
    <col min="4347" max="4347" width="19.28515625" style="47" customWidth="1"/>
    <col min="4348" max="4348" width="9.140625" style="47" customWidth="1"/>
    <col min="4349" max="4349" width="11" style="47" customWidth="1"/>
    <col min="4350" max="4350" width="9.140625" style="47"/>
    <col min="4351" max="4351" width="5" style="47" customWidth="1"/>
    <col min="4352" max="4352" width="17.5703125" style="47" customWidth="1"/>
    <col min="4353" max="4357" width="9.140625" style="47"/>
    <col min="4358" max="4358" width="3.140625" style="47" customWidth="1"/>
    <col min="4359" max="4360" width="0" style="47" hidden="1" customWidth="1"/>
    <col min="4361" max="4601" width="9.140625" style="47"/>
    <col min="4602" max="4602" width="34.42578125" style="47" customWidth="1"/>
    <col min="4603" max="4603" width="19.28515625" style="47" customWidth="1"/>
    <col min="4604" max="4604" width="9.140625" style="47" customWidth="1"/>
    <col min="4605" max="4605" width="11" style="47" customWidth="1"/>
    <col min="4606" max="4606" width="9.140625" style="47"/>
    <col min="4607" max="4607" width="5" style="47" customWidth="1"/>
    <col min="4608" max="4608" width="17.5703125" style="47" customWidth="1"/>
    <col min="4609" max="4613" width="9.140625" style="47"/>
    <col min="4614" max="4614" width="3.140625" style="47" customWidth="1"/>
    <col min="4615" max="4616" width="0" style="47" hidden="1" customWidth="1"/>
    <col min="4617" max="4857" width="9.140625" style="47"/>
    <col min="4858" max="4858" width="34.42578125" style="47" customWidth="1"/>
    <col min="4859" max="4859" width="19.28515625" style="47" customWidth="1"/>
    <col min="4860" max="4860" width="9.140625" style="47" customWidth="1"/>
    <col min="4861" max="4861" width="11" style="47" customWidth="1"/>
    <col min="4862" max="4862" width="9.140625" style="47"/>
    <col min="4863" max="4863" width="5" style="47" customWidth="1"/>
    <col min="4864" max="4864" width="17.5703125" style="47" customWidth="1"/>
    <col min="4865" max="4869" width="9.140625" style="47"/>
    <col min="4870" max="4870" width="3.140625" style="47" customWidth="1"/>
    <col min="4871" max="4872" width="0" style="47" hidden="1" customWidth="1"/>
    <col min="4873" max="5113" width="9.140625" style="47"/>
    <col min="5114" max="5114" width="34.42578125" style="47" customWidth="1"/>
    <col min="5115" max="5115" width="19.28515625" style="47" customWidth="1"/>
    <col min="5116" max="5116" width="9.140625" style="47" customWidth="1"/>
    <col min="5117" max="5117" width="11" style="47" customWidth="1"/>
    <col min="5118" max="5118" width="9.140625" style="47"/>
    <col min="5119" max="5119" width="5" style="47" customWidth="1"/>
    <col min="5120" max="5120" width="17.5703125" style="47" customWidth="1"/>
    <col min="5121" max="5125" width="9.140625" style="47"/>
    <col min="5126" max="5126" width="3.140625" style="47" customWidth="1"/>
    <col min="5127" max="5128" width="0" style="47" hidden="1" customWidth="1"/>
    <col min="5129" max="5369" width="9.140625" style="47"/>
    <col min="5370" max="5370" width="34.42578125" style="47" customWidth="1"/>
    <col min="5371" max="5371" width="19.28515625" style="47" customWidth="1"/>
    <col min="5372" max="5372" width="9.140625" style="47" customWidth="1"/>
    <col min="5373" max="5373" width="11" style="47" customWidth="1"/>
    <col min="5374" max="5374" width="9.140625" style="47"/>
    <col min="5375" max="5375" width="5" style="47" customWidth="1"/>
    <col min="5376" max="5376" width="17.5703125" style="47" customWidth="1"/>
    <col min="5377" max="5381" width="9.140625" style="47"/>
    <col min="5382" max="5382" width="3.140625" style="47" customWidth="1"/>
    <col min="5383" max="5384" width="0" style="47" hidden="1" customWidth="1"/>
    <col min="5385" max="5625" width="9.140625" style="47"/>
    <col min="5626" max="5626" width="34.42578125" style="47" customWidth="1"/>
    <col min="5627" max="5627" width="19.28515625" style="47" customWidth="1"/>
    <col min="5628" max="5628" width="9.140625" style="47" customWidth="1"/>
    <col min="5629" max="5629" width="11" style="47" customWidth="1"/>
    <col min="5630" max="5630" width="9.140625" style="47"/>
    <col min="5631" max="5631" width="5" style="47" customWidth="1"/>
    <col min="5632" max="5632" width="17.5703125" style="47" customWidth="1"/>
    <col min="5633" max="5637" width="9.140625" style="47"/>
    <col min="5638" max="5638" width="3.140625" style="47" customWidth="1"/>
    <col min="5639" max="5640" width="0" style="47" hidden="1" customWidth="1"/>
    <col min="5641" max="5881" width="9.140625" style="47"/>
    <col min="5882" max="5882" width="34.42578125" style="47" customWidth="1"/>
    <col min="5883" max="5883" width="19.28515625" style="47" customWidth="1"/>
    <col min="5884" max="5884" width="9.140625" style="47" customWidth="1"/>
    <col min="5885" max="5885" width="11" style="47" customWidth="1"/>
    <col min="5886" max="5886" width="9.140625" style="47"/>
    <col min="5887" max="5887" width="5" style="47" customWidth="1"/>
    <col min="5888" max="5888" width="17.5703125" style="47" customWidth="1"/>
    <col min="5889" max="5893" width="9.140625" style="47"/>
    <col min="5894" max="5894" width="3.140625" style="47" customWidth="1"/>
    <col min="5895" max="5896" width="0" style="47" hidden="1" customWidth="1"/>
    <col min="5897" max="6137" width="9.140625" style="47"/>
    <col min="6138" max="6138" width="34.42578125" style="47" customWidth="1"/>
    <col min="6139" max="6139" width="19.28515625" style="47" customWidth="1"/>
    <col min="6140" max="6140" width="9.140625" style="47" customWidth="1"/>
    <col min="6141" max="6141" width="11" style="47" customWidth="1"/>
    <col min="6142" max="6142" width="9.140625" style="47"/>
    <col min="6143" max="6143" width="5" style="47" customWidth="1"/>
    <col min="6144" max="6144" width="17.5703125" style="47" customWidth="1"/>
    <col min="6145" max="6149" width="9.140625" style="47"/>
    <col min="6150" max="6150" width="3.140625" style="47" customWidth="1"/>
    <col min="6151" max="6152" width="0" style="47" hidden="1" customWidth="1"/>
    <col min="6153" max="6393" width="9.140625" style="47"/>
    <col min="6394" max="6394" width="34.42578125" style="47" customWidth="1"/>
    <col min="6395" max="6395" width="19.28515625" style="47" customWidth="1"/>
    <col min="6396" max="6396" width="9.140625" style="47" customWidth="1"/>
    <col min="6397" max="6397" width="11" style="47" customWidth="1"/>
    <col min="6398" max="6398" width="9.140625" style="47"/>
    <col min="6399" max="6399" width="5" style="47" customWidth="1"/>
    <col min="6400" max="6400" width="17.5703125" style="47" customWidth="1"/>
    <col min="6401" max="6405" width="9.140625" style="47"/>
    <col min="6406" max="6406" width="3.140625" style="47" customWidth="1"/>
    <col min="6407" max="6408" width="0" style="47" hidden="1" customWidth="1"/>
    <col min="6409" max="6649" width="9.140625" style="47"/>
    <col min="6650" max="6650" width="34.42578125" style="47" customWidth="1"/>
    <col min="6651" max="6651" width="19.28515625" style="47" customWidth="1"/>
    <col min="6652" max="6652" width="9.140625" style="47" customWidth="1"/>
    <col min="6653" max="6653" width="11" style="47" customWidth="1"/>
    <col min="6654" max="6654" width="9.140625" style="47"/>
    <col min="6655" max="6655" width="5" style="47" customWidth="1"/>
    <col min="6656" max="6656" width="17.5703125" style="47" customWidth="1"/>
    <col min="6657" max="6661" width="9.140625" style="47"/>
    <col min="6662" max="6662" width="3.140625" style="47" customWidth="1"/>
    <col min="6663" max="6664" width="0" style="47" hidden="1" customWidth="1"/>
    <col min="6665" max="6905" width="9.140625" style="47"/>
    <col min="6906" max="6906" width="34.42578125" style="47" customWidth="1"/>
    <col min="6907" max="6907" width="19.28515625" style="47" customWidth="1"/>
    <col min="6908" max="6908" width="9.140625" style="47" customWidth="1"/>
    <col min="6909" max="6909" width="11" style="47" customWidth="1"/>
    <col min="6910" max="6910" width="9.140625" style="47"/>
    <col min="6911" max="6911" width="5" style="47" customWidth="1"/>
    <col min="6912" max="6912" width="17.5703125" style="47" customWidth="1"/>
    <col min="6913" max="6917" width="9.140625" style="47"/>
    <col min="6918" max="6918" width="3.140625" style="47" customWidth="1"/>
    <col min="6919" max="6920" width="0" style="47" hidden="1" customWidth="1"/>
    <col min="6921" max="7161" width="9.140625" style="47"/>
    <col min="7162" max="7162" width="34.42578125" style="47" customWidth="1"/>
    <col min="7163" max="7163" width="19.28515625" style="47" customWidth="1"/>
    <col min="7164" max="7164" width="9.140625" style="47" customWidth="1"/>
    <col min="7165" max="7165" width="11" style="47" customWidth="1"/>
    <col min="7166" max="7166" width="9.140625" style="47"/>
    <col min="7167" max="7167" width="5" style="47" customWidth="1"/>
    <col min="7168" max="7168" width="17.5703125" style="47" customWidth="1"/>
    <col min="7169" max="7173" width="9.140625" style="47"/>
    <col min="7174" max="7174" width="3.140625" style="47" customWidth="1"/>
    <col min="7175" max="7176" width="0" style="47" hidden="1" customWidth="1"/>
    <col min="7177" max="7417" width="9.140625" style="47"/>
    <col min="7418" max="7418" width="34.42578125" style="47" customWidth="1"/>
    <col min="7419" max="7419" width="19.28515625" style="47" customWidth="1"/>
    <col min="7420" max="7420" width="9.140625" style="47" customWidth="1"/>
    <col min="7421" max="7421" width="11" style="47" customWidth="1"/>
    <col min="7422" max="7422" width="9.140625" style="47"/>
    <col min="7423" max="7423" width="5" style="47" customWidth="1"/>
    <col min="7424" max="7424" width="17.5703125" style="47" customWidth="1"/>
    <col min="7425" max="7429" width="9.140625" style="47"/>
    <col min="7430" max="7430" width="3.140625" style="47" customWidth="1"/>
    <col min="7431" max="7432" width="0" style="47" hidden="1" customWidth="1"/>
    <col min="7433" max="7673" width="9.140625" style="47"/>
    <col min="7674" max="7674" width="34.42578125" style="47" customWidth="1"/>
    <col min="7675" max="7675" width="19.28515625" style="47" customWidth="1"/>
    <col min="7676" max="7676" width="9.140625" style="47" customWidth="1"/>
    <col min="7677" max="7677" width="11" style="47" customWidth="1"/>
    <col min="7678" max="7678" width="9.140625" style="47"/>
    <col min="7679" max="7679" width="5" style="47" customWidth="1"/>
    <col min="7680" max="7680" width="17.5703125" style="47" customWidth="1"/>
    <col min="7681" max="7685" width="9.140625" style="47"/>
    <col min="7686" max="7686" width="3.140625" style="47" customWidth="1"/>
    <col min="7687" max="7688" width="0" style="47" hidden="1" customWidth="1"/>
    <col min="7689" max="7929" width="9.140625" style="47"/>
    <col min="7930" max="7930" width="34.42578125" style="47" customWidth="1"/>
    <col min="7931" max="7931" width="19.28515625" style="47" customWidth="1"/>
    <col min="7932" max="7932" width="9.140625" style="47" customWidth="1"/>
    <col min="7933" max="7933" width="11" style="47" customWidth="1"/>
    <col min="7934" max="7934" width="9.140625" style="47"/>
    <col min="7935" max="7935" width="5" style="47" customWidth="1"/>
    <col min="7936" max="7936" width="17.5703125" style="47" customWidth="1"/>
    <col min="7937" max="7941" width="9.140625" style="47"/>
    <col min="7942" max="7942" width="3.140625" style="47" customWidth="1"/>
    <col min="7943" max="7944" width="0" style="47" hidden="1" customWidth="1"/>
    <col min="7945" max="8185" width="9.140625" style="47"/>
    <col min="8186" max="8186" width="34.42578125" style="47" customWidth="1"/>
    <col min="8187" max="8187" width="19.28515625" style="47" customWidth="1"/>
    <col min="8188" max="8188" width="9.140625" style="47" customWidth="1"/>
    <col min="8189" max="8189" width="11" style="47" customWidth="1"/>
    <col min="8190" max="8190" width="9.140625" style="47"/>
    <col min="8191" max="8191" width="5" style="47" customWidth="1"/>
    <col min="8192" max="8192" width="17.5703125" style="47" customWidth="1"/>
    <col min="8193" max="8197" width="9.140625" style="47"/>
    <col min="8198" max="8198" width="3.140625" style="47" customWidth="1"/>
    <col min="8199" max="8200" width="0" style="47" hidden="1" customWidth="1"/>
    <col min="8201" max="8441" width="9.140625" style="47"/>
    <col min="8442" max="8442" width="34.42578125" style="47" customWidth="1"/>
    <col min="8443" max="8443" width="19.28515625" style="47" customWidth="1"/>
    <col min="8444" max="8444" width="9.140625" style="47" customWidth="1"/>
    <col min="8445" max="8445" width="11" style="47" customWidth="1"/>
    <col min="8446" max="8446" width="9.140625" style="47"/>
    <col min="8447" max="8447" width="5" style="47" customWidth="1"/>
    <col min="8448" max="8448" width="17.5703125" style="47" customWidth="1"/>
    <col min="8449" max="8453" width="9.140625" style="47"/>
    <col min="8454" max="8454" width="3.140625" style="47" customWidth="1"/>
    <col min="8455" max="8456" width="0" style="47" hidden="1" customWidth="1"/>
    <col min="8457" max="8697" width="9.140625" style="47"/>
    <col min="8698" max="8698" width="34.42578125" style="47" customWidth="1"/>
    <col min="8699" max="8699" width="19.28515625" style="47" customWidth="1"/>
    <col min="8700" max="8700" width="9.140625" style="47" customWidth="1"/>
    <col min="8701" max="8701" width="11" style="47" customWidth="1"/>
    <col min="8702" max="8702" width="9.140625" style="47"/>
    <col min="8703" max="8703" width="5" style="47" customWidth="1"/>
    <col min="8704" max="8704" width="17.5703125" style="47" customWidth="1"/>
    <col min="8705" max="8709" width="9.140625" style="47"/>
    <col min="8710" max="8710" width="3.140625" style="47" customWidth="1"/>
    <col min="8711" max="8712" width="0" style="47" hidden="1" customWidth="1"/>
    <col min="8713" max="8953" width="9.140625" style="47"/>
    <col min="8954" max="8954" width="34.42578125" style="47" customWidth="1"/>
    <col min="8955" max="8955" width="19.28515625" style="47" customWidth="1"/>
    <col min="8956" max="8956" width="9.140625" style="47" customWidth="1"/>
    <col min="8957" max="8957" width="11" style="47" customWidth="1"/>
    <col min="8958" max="8958" width="9.140625" style="47"/>
    <col min="8959" max="8959" width="5" style="47" customWidth="1"/>
    <col min="8960" max="8960" width="17.5703125" style="47" customWidth="1"/>
    <col min="8961" max="8965" width="9.140625" style="47"/>
    <col min="8966" max="8966" width="3.140625" style="47" customWidth="1"/>
    <col min="8967" max="8968" width="0" style="47" hidden="1" customWidth="1"/>
    <col min="8969" max="9209" width="9.140625" style="47"/>
    <col min="9210" max="9210" width="34.42578125" style="47" customWidth="1"/>
    <col min="9211" max="9211" width="19.28515625" style="47" customWidth="1"/>
    <col min="9212" max="9212" width="9.140625" style="47" customWidth="1"/>
    <col min="9213" max="9213" width="11" style="47" customWidth="1"/>
    <col min="9214" max="9214" width="9.140625" style="47"/>
    <col min="9215" max="9215" width="5" style="47" customWidth="1"/>
    <col min="9216" max="9216" width="17.5703125" style="47" customWidth="1"/>
    <col min="9217" max="9221" width="9.140625" style="47"/>
    <col min="9222" max="9222" width="3.140625" style="47" customWidth="1"/>
    <col min="9223" max="9224" width="0" style="47" hidden="1" customWidth="1"/>
    <col min="9225" max="9465" width="9.140625" style="47"/>
    <col min="9466" max="9466" width="34.42578125" style="47" customWidth="1"/>
    <col min="9467" max="9467" width="19.28515625" style="47" customWidth="1"/>
    <col min="9468" max="9468" width="9.140625" style="47" customWidth="1"/>
    <col min="9469" max="9469" width="11" style="47" customWidth="1"/>
    <col min="9470" max="9470" width="9.140625" style="47"/>
    <col min="9471" max="9471" width="5" style="47" customWidth="1"/>
    <col min="9472" max="9472" width="17.5703125" style="47" customWidth="1"/>
    <col min="9473" max="9477" width="9.140625" style="47"/>
    <col min="9478" max="9478" width="3.140625" style="47" customWidth="1"/>
    <col min="9479" max="9480" width="0" style="47" hidden="1" customWidth="1"/>
    <col min="9481" max="9721" width="9.140625" style="47"/>
    <col min="9722" max="9722" width="34.42578125" style="47" customWidth="1"/>
    <col min="9723" max="9723" width="19.28515625" style="47" customWidth="1"/>
    <col min="9724" max="9724" width="9.140625" style="47" customWidth="1"/>
    <col min="9725" max="9725" width="11" style="47" customWidth="1"/>
    <col min="9726" max="9726" width="9.140625" style="47"/>
    <col min="9727" max="9727" width="5" style="47" customWidth="1"/>
    <col min="9728" max="9728" width="17.5703125" style="47" customWidth="1"/>
    <col min="9729" max="9733" width="9.140625" style="47"/>
    <col min="9734" max="9734" width="3.140625" style="47" customWidth="1"/>
    <col min="9735" max="9736" width="0" style="47" hidden="1" customWidth="1"/>
    <col min="9737" max="9977" width="9.140625" style="47"/>
    <col min="9978" max="9978" width="34.42578125" style="47" customWidth="1"/>
    <col min="9979" max="9979" width="19.28515625" style="47" customWidth="1"/>
    <col min="9980" max="9980" width="9.140625" style="47" customWidth="1"/>
    <col min="9981" max="9981" width="11" style="47" customWidth="1"/>
    <col min="9982" max="9982" width="9.140625" style="47"/>
    <col min="9983" max="9983" width="5" style="47" customWidth="1"/>
    <col min="9984" max="9984" width="17.5703125" style="47" customWidth="1"/>
    <col min="9985" max="9989" width="9.140625" style="47"/>
    <col min="9990" max="9990" width="3.140625" style="47" customWidth="1"/>
    <col min="9991" max="9992" width="0" style="47" hidden="1" customWidth="1"/>
    <col min="9993" max="10233" width="9.140625" style="47"/>
    <col min="10234" max="10234" width="34.42578125" style="47" customWidth="1"/>
    <col min="10235" max="10235" width="19.28515625" style="47" customWidth="1"/>
    <col min="10236" max="10236" width="9.140625" style="47" customWidth="1"/>
    <col min="10237" max="10237" width="11" style="47" customWidth="1"/>
    <col min="10238" max="10238" width="9.140625" style="47"/>
    <col min="10239" max="10239" width="5" style="47" customWidth="1"/>
    <col min="10240" max="10240" width="17.5703125" style="47" customWidth="1"/>
    <col min="10241" max="10245" width="9.140625" style="47"/>
    <col min="10246" max="10246" width="3.140625" style="47" customWidth="1"/>
    <col min="10247" max="10248" width="0" style="47" hidden="1" customWidth="1"/>
    <col min="10249" max="10489" width="9.140625" style="47"/>
    <col min="10490" max="10490" width="34.42578125" style="47" customWidth="1"/>
    <col min="10491" max="10491" width="19.28515625" style="47" customWidth="1"/>
    <col min="10492" max="10492" width="9.140625" style="47" customWidth="1"/>
    <col min="10493" max="10493" width="11" style="47" customWidth="1"/>
    <col min="10494" max="10494" width="9.140625" style="47"/>
    <col min="10495" max="10495" width="5" style="47" customWidth="1"/>
    <col min="10496" max="10496" width="17.5703125" style="47" customWidth="1"/>
    <col min="10497" max="10501" width="9.140625" style="47"/>
    <col min="10502" max="10502" width="3.140625" style="47" customWidth="1"/>
    <col min="10503" max="10504" width="0" style="47" hidden="1" customWidth="1"/>
    <col min="10505" max="10745" width="9.140625" style="47"/>
    <col min="10746" max="10746" width="34.42578125" style="47" customWidth="1"/>
    <col min="10747" max="10747" width="19.28515625" style="47" customWidth="1"/>
    <col min="10748" max="10748" width="9.140625" style="47" customWidth="1"/>
    <col min="10749" max="10749" width="11" style="47" customWidth="1"/>
    <col min="10750" max="10750" width="9.140625" style="47"/>
    <col min="10751" max="10751" width="5" style="47" customWidth="1"/>
    <col min="10752" max="10752" width="17.5703125" style="47" customWidth="1"/>
    <col min="10753" max="10757" width="9.140625" style="47"/>
    <col min="10758" max="10758" width="3.140625" style="47" customWidth="1"/>
    <col min="10759" max="10760" width="0" style="47" hidden="1" customWidth="1"/>
    <col min="10761" max="11001" width="9.140625" style="47"/>
    <col min="11002" max="11002" width="34.42578125" style="47" customWidth="1"/>
    <col min="11003" max="11003" width="19.28515625" style="47" customWidth="1"/>
    <col min="11004" max="11004" width="9.140625" style="47" customWidth="1"/>
    <col min="11005" max="11005" width="11" style="47" customWidth="1"/>
    <col min="11006" max="11006" width="9.140625" style="47"/>
    <col min="11007" max="11007" width="5" style="47" customWidth="1"/>
    <col min="11008" max="11008" width="17.5703125" style="47" customWidth="1"/>
    <col min="11009" max="11013" width="9.140625" style="47"/>
    <col min="11014" max="11014" width="3.140625" style="47" customWidth="1"/>
    <col min="11015" max="11016" width="0" style="47" hidden="1" customWidth="1"/>
    <col min="11017" max="11257" width="9.140625" style="47"/>
    <col min="11258" max="11258" width="34.42578125" style="47" customWidth="1"/>
    <col min="11259" max="11259" width="19.28515625" style="47" customWidth="1"/>
    <col min="11260" max="11260" width="9.140625" style="47" customWidth="1"/>
    <col min="11261" max="11261" width="11" style="47" customWidth="1"/>
    <col min="11262" max="11262" width="9.140625" style="47"/>
    <col min="11263" max="11263" width="5" style="47" customWidth="1"/>
    <col min="11264" max="11264" width="17.5703125" style="47" customWidth="1"/>
    <col min="11265" max="11269" width="9.140625" style="47"/>
    <col min="11270" max="11270" width="3.140625" style="47" customWidth="1"/>
    <col min="11271" max="11272" width="0" style="47" hidden="1" customWidth="1"/>
    <col min="11273" max="11513" width="9.140625" style="47"/>
    <col min="11514" max="11514" width="34.42578125" style="47" customWidth="1"/>
    <col min="11515" max="11515" width="19.28515625" style="47" customWidth="1"/>
    <col min="11516" max="11516" width="9.140625" style="47" customWidth="1"/>
    <col min="11517" max="11517" width="11" style="47" customWidth="1"/>
    <col min="11518" max="11518" width="9.140625" style="47"/>
    <col min="11519" max="11519" width="5" style="47" customWidth="1"/>
    <col min="11520" max="11520" width="17.5703125" style="47" customWidth="1"/>
    <col min="11521" max="11525" width="9.140625" style="47"/>
    <col min="11526" max="11526" width="3.140625" style="47" customWidth="1"/>
    <col min="11527" max="11528" width="0" style="47" hidden="1" customWidth="1"/>
    <col min="11529" max="11769" width="9.140625" style="47"/>
    <col min="11770" max="11770" width="34.42578125" style="47" customWidth="1"/>
    <col min="11771" max="11771" width="19.28515625" style="47" customWidth="1"/>
    <col min="11772" max="11772" width="9.140625" style="47" customWidth="1"/>
    <col min="11773" max="11773" width="11" style="47" customWidth="1"/>
    <col min="11774" max="11774" width="9.140625" style="47"/>
    <col min="11775" max="11775" width="5" style="47" customWidth="1"/>
    <col min="11776" max="11776" width="17.5703125" style="47" customWidth="1"/>
    <col min="11777" max="11781" width="9.140625" style="47"/>
    <col min="11782" max="11782" width="3.140625" style="47" customWidth="1"/>
    <col min="11783" max="11784" width="0" style="47" hidden="1" customWidth="1"/>
    <col min="11785" max="12025" width="9.140625" style="47"/>
    <col min="12026" max="12026" width="34.42578125" style="47" customWidth="1"/>
    <col min="12027" max="12027" width="19.28515625" style="47" customWidth="1"/>
    <col min="12028" max="12028" width="9.140625" style="47" customWidth="1"/>
    <col min="12029" max="12029" width="11" style="47" customWidth="1"/>
    <col min="12030" max="12030" width="9.140625" style="47"/>
    <col min="12031" max="12031" width="5" style="47" customWidth="1"/>
    <col min="12032" max="12032" width="17.5703125" style="47" customWidth="1"/>
    <col min="12033" max="12037" width="9.140625" style="47"/>
    <col min="12038" max="12038" width="3.140625" style="47" customWidth="1"/>
    <col min="12039" max="12040" width="0" style="47" hidden="1" customWidth="1"/>
    <col min="12041" max="12281" width="9.140625" style="47"/>
    <col min="12282" max="12282" width="34.42578125" style="47" customWidth="1"/>
    <col min="12283" max="12283" width="19.28515625" style="47" customWidth="1"/>
    <col min="12284" max="12284" width="9.140625" style="47" customWidth="1"/>
    <col min="12285" max="12285" width="11" style="47" customWidth="1"/>
    <col min="12286" max="12286" width="9.140625" style="47"/>
    <col min="12287" max="12287" width="5" style="47" customWidth="1"/>
    <col min="12288" max="12288" width="17.5703125" style="47" customWidth="1"/>
    <col min="12289" max="12293" width="9.140625" style="47"/>
    <col min="12294" max="12294" width="3.140625" style="47" customWidth="1"/>
    <col min="12295" max="12296" width="0" style="47" hidden="1" customWidth="1"/>
    <col min="12297" max="12537" width="9.140625" style="47"/>
    <col min="12538" max="12538" width="34.42578125" style="47" customWidth="1"/>
    <col min="12539" max="12539" width="19.28515625" style="47" customWidth="1"/>
    <col min="12540" max="12540" width="9.140625" style="47" customWidth="1"/>
    <col min="12541" max="12541" width="11" style="47" customWidth="1"/>
    <col min="12542" max="12542" width="9.140625" style="47"/>
    <col min="12543" max="12543" width="5" style="47" customWidth="1"/>
    <col min="12544" max="12544" width="17.5703125" style="47" customWidth="1"/>
    <col min="12545" max="12549" width="9.140625" style="47"/>
    <col min="12550" max="12550" width="3.140625" style="47" customWidth="1"/>
    <col min="12551" max="12552" width="0" style="47" hidden="1" customWidth="1"/>
    <col min="12553" max="12793" width="9.140625" style="47"/>
    <col min="12794" max="12794" width="34.42578125" style="47" customWidth="1"/>
    <col min="12795" max="12795" width="19.28515625" style="47" customWidth="1"/>
    <col min="12796" max="12796" width="9.140625" style="47" customWidth="1"/>
    <col min="12797" max="12797" width="11" style="47" customWidth="1"/>
    <col min="12798" max="12798" width="9.140625" style="47"/>
    <col min="12799" max="12799" width="5" style="47" customWidth="1"/>
    <col min="12800" max="12800" width="17.5703125" style="47" customWidth="1"/>
    <col min="12801" max="12805" width="9.140625" style="47"/>
    <col min="12806" max="12806" width="3.140625" style="47" customWidth="1"/>
    <col min="12807" max="12808" width="0" style="47" hidden="1" customWidth="1"/>
    <col min="12809" max="13049" width="9.140625" style="47"/>
    <col min="13050" max="13050" width="34.42578125" style="47" customWidth="1"/>
    <col min="13051" max="13051" width="19.28515625" style="47" customWidth="1"/>
    <col min="13052" max="13052" width="9.140625" style="47" customWidth="1"/>
    <col min="13053" max="13053" width="11" style="47" customWidth="1"/>
    <col min="13054" max="13054" width="9.140625" style="47"/>
    <col min="13055" max="13055" width="5" style="47" customWidth="1"/>
    <col min="13056" max="13056" width="17.5703125" style="47" customWidth="1"/>
    <col min="13057" max="13061" width="9.140625" style="47"/>
    <col min="13062" max="13062" width="3.140625" style="47" customWidth="1"/>
    <col min="13063" max="13064" width="0" style="47" hidden="1" customWidth="1"/>
    <col min="13065" max="13305" width="9.140625" style="47"/>
    <col min="13306" max="13306" width="34.42578125" style="47" customWidth="1"/>
    <col min="13307" max="13307" width="19.28515625" style="47" customWidth="1"/>
    <col min="13308" max="13308" width="9.140625" style="47" customWidth="1"/>
    <col min="13309" max="13309" width="11" style="47" customWidth="1"/>
    <col min="13310" max="13310" width="9.140625" style="47"/>
    <col min="13311" max="13311" width="5" style="47" customWidth="1"/>
    <col min="13312" max="13312" width="17.5703125" style="47" customWidth="1"/>
    <col min="13313" max="13317" width="9.140625" style="47"/>
    <col min="13318" max="13318" width="3.140625" style="47" customWidth="1"/>
    <col min="13319" max="13320" width="0" style="47" hidden="1" customWidth="1"/>
    <col min="13321" max="13561" width="9.140625" style="47"/>
    <col min="13562" max="13562" width="34.42578125" style="47" customWidth="1"/>
    <col min="13563" max="13563" width="19.28515625" style="47" customWidth="1"/>
    <col min="13564" max="13564" width="9.140625" style="47" customWidth="1"/>
    <col min="13565" max="13565" width="11" style="47" customWidth="1"/>
    <col min="13566" max="13566" width="9.140625" style="47"/>
    <col min="13567" max="13567" width="5" style="47" customWidth="1"/>
    <col min="13568" max="13568" width="17.5703125" style="47" customWidth="1"/>
    <col min="13569" max="13573" width="9.140625" style="47"/>
    <col min="13574" max="13574" width="3.140625" style="47" customWidth="1"/>
    <col min="13575" max="13576" width="0" style="47" hidden="1" customWidth="1"/>
    <col min="13577" max="13817" width="9.140625" style="47"/>
    <col min="13818" max="13818" width="34.42578125" style="47" customWidth="1"/>
    <col min="13819" max="13819" width="19.28515625" style="47" customWidth="1"/>
    <col min="13820" max="13820" width="9.140625" style="47" customWidth="1"/>
    <col min="13821" max="13821" width="11" style="47" customWidth="1"/>
    <col min="13822" max="13822" width="9.140625" style="47"/>
    <col min="13823" max="13823" width="5" style="47" customWidth="1"/>
    <col min="13824" max="13824" width="17.5703125" style="47" customWidth="1"/>
    <col min="13825" max="13829" width="9.140625" style="47"/>
    <col min="13830" max="13830" width="3.140625" style="47" customWidth="1"/>
    <col min="13831" max="13832" width="0" style="47" hidden="1" customWidth="1"/>
    <col min="13833" max="14073" width="9.140625" style="47"/>
    <col min="14074" max="14074" width="34.42578125" style="47" customWidth="1"/>
    <col min="14075" max="14075" width="19.28515625" style="47" customWidth="1"/>
    <col min="14076" max="14076" width="9.140625" style="47" customWidth="1"/>
    <col min="14077" max="14077" width="11" style="47" customWidth="1"/>
    <col min="14078" max="14078" width="9.140625" style="47"/>
    <col min="14079" max="14079" width="5" style="47" customWidth="1"/>
    <col min="14080" max="14080" width="17.5703125" style="47" customWidth="1"/>
    <col min="14081" max="14085" width="9.140625" style="47"/>
    <col min="14086" max="14086" width="3.140625" style="47" customWidth="1"/>
    <col min="14087" max="14088" width="0" style="47" hidden="1" customWidth="1"/>
    <col min="14089" max="14329" width="9.140625" style="47"/>
    <col min="14330" max="14330" width="34.42578125" style="47" customWidth="1"/>
    <col min="14331" max="14331" width="19.28515625" style="47" customWidth="1"/>
    <col min="14332" max="14332" width="9.140625" style="47" customWidth="1"/>
    <col min="14333" max="14333" width="11" style="47" customWidth="1"/>
    <col min="14334" max="14334" width="9.140625" style="47"/>
    <col min="14335" max="14335" width="5" style="47" customWidth="1"/>
    <col min="14336" max="14336" width="17.5703125" style="47" customWidth="1"/>
    <col min="14337" max="14341" width="9.140625" style="47"/>
    <col min="14342" max="14342" width="3.140625" style="47" customWidth="1"/>
    <col min="14343" max="14344" width="0" style="47" hidden="1" customWidth="1"/>
    <col min="14345" max="14585" width="9.140625" style="47"/>
    <col min="14586" max="14586" width="34.42578125" style="47" customWidth="1"/>
    <col min="14587" max="14587" width="19.28515625" style="47" customWidth="1"/>
    <col min="14588" max="14588" width="9.140625" style="47" customWidth="1"/>
    <col min="14589" max="14589" width="11" style="47" customWidth="1"/>
    <col min="14590" max="14590" width="9.140625" style="47"/>
    <col min="14591" max="14591" width="5" style="47" customWidth="1"/>
    <col min="14592" max="14592" width="17.5703125" style="47" customWidth="1"/>
    <col min="14593" max="14597" width="9.140625" style="47"/>
    <col min="14598" max="14598" width="3.140625" style="47" customWidth="1"/>
    <col min="14599" max="14600" width="0" style="47" hidden="1" customWidth="1"/>
    <col min="14601" max="14841" width="9.140625" style="47"/>
    <col min="14842" max="14842" width="34.42578125" style="47" customWidth="1"/>
    <col min="14843" max="14843" width="19.28515625" style="47" customWidth="1"/>
    <col min="14844" max="14844" width="9.140625" style="47" customWidth="1"/>
    <col min="14845" max="14845" width="11" style="47" customWidth="1"/>
    <col min="14846" max="14846" width="9.140625" style="47"/>
    <col min="14847" max="14847" width="5" style="47" customWidth="1"/>
    <col min="14848" max="14848" width="17.5703125" style="47" customWidth="1"/>
    <col min="14849" max="14853" width="9.140625" style="47"/>
    <col min="14854" max="14854" width="3.140625" style="47" customWidth="1"/>
    <col min="14855" max="14856" width="0" style="47" hidden="1" customWidth="1"/>
    <col min="14857" max="15097" width="9.140625" style="47"/>
    <col min="15098" max="15098" width="34.42578125" style="47" customWidth="1"/>
    <col min="15099" max="15099" width="19.28515625" style="47" customWidth="1"/>
    <col min="15100" max="15100" width="9.140625" style="47" customWidth="1"/>
    <col min="15101" max="15101" width="11" style="47" customWidth="1"/>
    <col min="15102" max="15102" width="9.140625" style="47"/>
    <col min="15103" max="15103" width="5" style="47" customWidth="1"/>
    <col min="15104" max="15104" width="17.5703125" style="47" customWidth="1"/>
    <col min="15105" max="15109" width="9.140625" style="47"/>
    <col min="15110" max="15110" width="3.140625" style="47" customWidth="1"/>
    <col min="15111" max="15112" width="0" style="47" hidden="1" customWidth="1"/>
    <col min="15113" max="15353" width="9.140625" style="47"/>
    <col min="15354" max="15354" width="34.42578125" style="47" customWidth="1"/>
    <col min="15355" max="15355" width="19.28515625" style="47" customWidth="1"/>
    <col min="15356" max="15356" width="9.140625" style="47" customWidth="1"/>
    <col min="15357" max="15357" width="11" style="47" customWidth="1"/>
    <col min="15358" max="15358" width="9.140625" style="47"/>
    <col min="15359" max="15359" width="5" style="47" customWidth="1"/>
    <col min="15360" max="15360" width="17.5703125" style="47" customWidth="1"/>
    <col min="15361" max="15365" width="9.140625" style="47"/>
    <col min="15366" max="15366" width="3.140625" style="47" customWidth="1"/>
    <col min="15367" max="15368" width="0" style="47" hidden="1" customWidth="1"/>
    <col min="15369" max="15609" width="9.140625" style="47"/>
    <col min="15610" max="15610" width="34.42578125" style="47" customWidth="1"/>
    <col min="15611" max="15611" width="19.28515625" style="47" customWidth="1"/>
    <col min="15612" max="15612" width="9.140625" style="47" customWidth="1"/>
    <col min="15613" max="15613" width="11" style="47" customWidth="1"/>
    <col min="15614" max="15614" width="9.140625" style="47"/>
    <col min="15615" max="15615" width="5" style="47" customWidth="1"/>
    <col min="15616" max="15616" width="17.5703125" style="47" customWidth="1"/>
    <col min="15617" max="15621" width="9.140625" style="47"/>
    <col min="15622" max="15622" width="3.140625" style="47" customWidth="1"/>
    <col min="15623" max="15624" width="0" style="47" hidden="1" customWidth="1"/>
    <col min="15625" max="15865" width="9.140625" style="47"/>
    <col min="15866" max="15866" width="34.42578125" style="47" customWidth="1"/>
    <col min="15867" max="15867" width="19.28515625" style="47" customWidth="1"/>
    <col min="15868" max="15868" width="9.140625" style="47" customWidth="1"/>
    <col min="15869" max="15869" width="11" style="47" customWidth="1"/>
    <col min="15870" max="15870" width="9.140625" style="47"/>
    <col min="15871" max="15871" width="5" style="47" customWidth="1"/>
    <col min="15872" max="15872" width="17.5703125" style="47" customWidth="1"/>
    <col min="15873" max="15877" width="9.140625" style="47"/>
    <col min="15878" max="15878" width="3.140625" style="47" customWidth="1"/>
    <col min="15879" max="15880" width="0" style="47" hidden="1" customWidth="1"/>
    <col min="15881" max="16121" width="9.140625" style="47"/>
    <col min="16122" max="16122" width="34.42578125" style="47" customWidth="1"/>
    <col min="16123" max="16123" width="19.28515625" style="47" customWidth="1"/>
    <col min="16124" max="16124" width="9.140625" style="47" customWidth="1"/>
    <col min="16125" max="16125" width="11" style="47" customWidth="1"/>
    <col min="16126" max="16126" width="9.140625" style="47"/>
    <col min="16127" max="16127" width="5" style="47" customWidth="1"/>
    <col min="16128" max="16128" width="17.5703125" style="47" customWidth="1"/>
    <col min="16129" max="16133" width="9.140625" style="47"/>
    <col min="16134" max="16134" width="3.140625" style="47" customWidth="1"/>
    <col min="16135" max="16136" width="0" style="47" hidden="1" customWidth="1"/>
    <col min="16137" max="16384" width="9.140625" style="47"/>
  </cols>
  <sheetData>
    <row r="1" spans="1:14" s="46" customFormat="1" ht="12.75" customHeight="1">
      <c r="A1" s="57"/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5"/>
    </row>
    <row r="2" spans="1:14" s="46" customFormat="1" ht="18" customHeight="1">
      <c r="A2" s="1042"/>
      <c r="B2" s="1043"/>
      <c r="C2" s="1043"/>
      <c r="D2" s="1043"/>
      <c r="E2" s="1043"/>
      <c r="F2" s="1043"/>
      <c r="G2" s="1043"/>
      <c r="H2" s="1043"/>
      <c r="I2" s="1043"/>
      <c r="J2" s="1043"/>
      <c r="K2" s="1043"/>
      <c r="L2" s="1043"/>
      <c r="M2" s="1043"/>
      <c r="N2" s="1044"/>
    </row>
    <row r="3" spans="1:14" s="46" customFormat="1" ht="18" customHeight="1">
      <c r="A3" s="1045"/>
      <c r="B3" s="1046"/>
      <c r="C3" s="1046"/>
      <c r="D3" s="1046"/>
      <c r="E3" s="1046"/>
      <c r="F3" s="1046"/>
      <c r="G3" s="1046"/>
      <c r="H3" s="1046"/>
      <c r="I3" s="1046"/>
      <c r="J3" s="1046"/>
      <c r="K3" s="1046"/>
      <c r="L3" s="1046"/>
      <c r="M3" s="1046"/>
      <c r="N3" s="1047"/>
    </row>
    <row r="4" spans="1:14" s="46" customFormat="1" ht="18" customHeight="1">
      <c r="A4" s="1045"/>
      <c r="B4" s="1046"/>
      <c r="C4" s="1046"/>
      <c r="D4" s="1046"/>
      <c r="E4" s="1046"/>
      <c r="F4" s="1046"/>
      <c r="G4" s="1046"/>
      <c r="H4" s="1046"/>
      <c r="I4" s="1046"/>
      <c r="J4" s="1046"/>
      <c r="K4" s="1046"/>
      <c r="L4" s="1046"/>
      <c r="M4" s="1046"/>
      <c r="N4" s="1047"/>
    </row>
    <row r="5" spans="1:14" s="46" customFormat="1" ht="41.25" customHeight="1">
      <c r="A5" s="1048" t="s">
        <v>845</v>
      </c>
      <c r="B5" s="1049"/>
      <c r="C5" s="1049"/>
      <c r="D5" s="1049"/>
      <c r="E5" s="1049"/>
      <c r="F5" s="1049"/>
      <c r="G5" s="1049"/>
      <c r="H5" s="1049"/>
      <c r="I5" s="1049"/>
      <c r="J5" s="1049"/>
      <c r="K5" s="1049"/>
      <c r="L5" s="1049"/>
      <c r="M5" s="1049"/>
      <c r="N5" s="1050"/>
    </row>
    <row r="6" spans="1:14" ht="18" customHeight="1">
      <c r="A6" s="107"/>
      <c r="B6" s="108"/>
      <c r="C6" s="108"/>
      <c r="D6" s="109"/>
      <c r="E6" s="110"/>
      <c r="F6" s="111"/>
      <c r="G6" s="111"/>
      <c r="H6" s="111"/>
      <c r="I6" s="111"/>
      <c r="J6" s="112"/>
      <c r="K6" s="112"/>
      <c r="L6" s="112"/>
      <c r="M6" s="112"/>
      <c r="N6" s="113"/>
    </row>
    <row r="7" spans="1:14" ht="12.75" customHeight="1">
      <c r="A7" s="1051" t="s">
        <v>66</v>
      </c>
      <c r="B7" s="1052"/>
      <c r="C7" s="1052"/>
      <c r="D7" s="1052"/>
      <c r="E7" s="1052"/>
      <c r="F7" s="1052"/>
      <c r="G7" s="1052"/>
      <c r="H7" s="1052"/>
      <c r="I7" s="1052"/>
      <c r="J7" s="1052"/>
      <c r="K7" s="1052"/>
      <c r="L7" s="1052"/>
      <c r="M7" s="1052"/>
      <c r="N7" s="1053"/>
    </row>
    <row r="8" spans="1:14">
      <c r="A8" s="1051"/>
      <c r="B8" s="1052"/>
      <c r="C8" s="1052"/>
      <c r="D8" s="1052"/>
      <c r="E8" s="1052"/>
      <c r="F8" s="1052"/>
      <c r="G8" s="1052"/>
      <c r="H8" s="1052"/>
      <c r="I8" s="1052"/>
      <c r="J8" s="1052"/>
      <c r="K8" s="1052"/>
      <c r="L8" s="1052"/>
      <c r="M8" s="1052"/>
      <c r="N8" s="1053"/>
    </row>
    <row r="9" spans="1:14" ht="15.75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6"/>
    </row>
    <row r="10" spans="1:14" ht="15.75">
      <c r="A10" s="1033" t="s">
        <v>67</v>
      </c>
      <c r="B10" s="1034"/>
      <c r="C10" s="117"/>
      <c r="D10" s="117"/>
      <c r="E10" s="117"/>
      <c r="F10" s="117"/>
      <c r="G10" s="117"/>
      <c r="H10" s="118"/>
      <c r="I10" s="117"/>
      <c r="J10" s="119"/>
      <c r="K10" s="119"/>
      <c r="L10" s="119"/>
      <c r="M10" s="119"/>
      <c r="N10" s="120"/>
    </row>
    <row r="11" spans="1:14" ht="20.25">
      <c r="A11" s="104"/>
      <c r="B11" s="105"/>
      <c r="C11" s="121" t="s">
        <v>68</v>
      </c>
      <c r="D11" s="121" t="s">
        <v>69</v>
      </c>
      <c r="E11" s="121" t="s">
        <v>70</v>
      </c>
      <c r="F11" s="105"/>
      <c r="G11" s="105"/>
      <c r="H11" s="105"/>
      <c r="I11" s="105"/>
      <c r="J11" s="105"/>
      <c r="K11" s="105"/>
      <c r="L11" s="105"/>
      <c r="M11" s="105"/>
      <c r="N11" s="106"/>
    </row>
    <row r="12" spans="1:14" ht="12.75" customHeight="1">
      <c r="A12" s="1037" t="s">
        <v>71</v>
      </c>
      <c r="B12" s="1038"/>
      <c r="C12" s="122">
        <v>1.2</v>
      </c>
      <c r="D12" s="123">
        <v>1</v>
      </c>
      <c r="E12" s="124">
        <v>1.2</v>
      </c>
      <c r="F12" s="105"/>
      <c r="G12" s="105"/>
      <c r="H12" s="105"/>
      <c r="I12" s="105"/>
      <c r="J12" s="105"/>
      <c r="K12" s="105"/>
      <c r="L12" s="105"/>
      <c r="M12" s="105"/>
      <c r="N12" s="106"/>
    </row>
    <row r="13" spans="1:14" ht="12.75" customHeight="1">
      <c r="A13" s="1037" t="s">
        <v>72</v>
      </c>
      <c r="B13" s="1038"/>
      <c r="C13" s="122">
        <v>1.2</v>
      </c>
      <c r="D13" s="123">
        <v>1</v>
      </c>
      <c r="E13" s="124">
        <v>1.2</v>
      </c>
      <c r="F13" s="105"/>
      <c r="G13" s="105"/>
      <c r="H13" s="105"/>
      <c r="I13" s="105"/>
      <c r="J13" s="105"/>
      <c r="K13" s="105"/>
      <c r="L13" s="105"/>
      <c r="M13" s="105"/>
      <c r="N13" s="106"/>
    </row>
    <row r="14" spans="1:14" ht="12.75" customHeight="1">
      <c r="A14" s="1037" t="s">
        <v>73</v>
      </c>
      <c r="B14" s="1038"/>
      <c r="C14" s="122">
        <v>30</v>
      </c>
      <c r="D14" s="123">
        <v>1</v>
      </c>
      <c r="E14" s="124">
        <v>30</v>
      </c>
      <c r="F14" s="105"/>
      <c r="G14" s="105"/>
      <c r="H14" s="105"/>
      <c r="I14" s="105"/>
      <c r="J14" s="105"/>
      <c r="K14" s="105"/>
      <c r="L14" s="105"/>
      <c r="M14" s="105"/>
      <c r="N14" s="106"/>
    </row>
    <row r="15" spans="1:14" ht="12.75" customHeight="1">
      <c r="A15" s="1037" t="s">
        <v>74</v>
      </c>
      <c r="B15" s="1038"/>
      <c r="C15" s="122">
        <v>30</v>
      </c>
      <c r="D15" s="123">
        <v>1</v>
      </c>
      <c r="E15" s="124">
        <v>30</v>
      </c>
      <c r="F15" s="105"/>
      <c r="G15" s="105"/>
      <c r="H15" s="105"/>
      <c r="I15" s="105"/>
      <c r="J15" s="105"/>
      <c r="K15" s="105"/>
      <c r="L15" s="105"/>
      <c r="M15" s="105"/>
      <c r="N15" s="106"/>
    </row>
    <row r="16" spans="1:14" ht="12.75" customHeight="1">
      <c r="A16" s="1039" t="s">
        <v>75</v>
      </c>
      <c r="B16" s="1040"/>
      <c r="C16" s="1040"/>
      <c r="D16" s="1040"/>
      <c r="E16" s="125">
        <v>31.2</v>
      </c>
      <c r="F16" s="105"/>
      <c r="G16" s="105"/>
      <c r="H16" s="105"/>
      <c r="I16" s="105"/>
      <c r="J16" s="105"/>
      <c r="K16" s="105"/>
      <c r="L16" s="105"/>
      <c r="M16" s="105"/>
      <c r="N16" s="106"/>
    </row>
    <row r="17" spans="1:14" ht="12.75" customHeight="1">
      <c r="A17" s="1039" t="s">
        <v>76</v>
      </c>
      <c r="B17" s="1040"/>
      <c r="C17" s="1040"/>
      <c r="D17" s="1040"/>
      <c r="E17" s="125">
        <v>31.2</v>
      </c>
      <c r="F17" s="105"/>
      <c r="G17" s="105"/>
      <c r="H17" s="105"/>
      <c r="I17" s="105"/>
      <c r="J17" s="105"/>
      <c r="K17" s="105"/>
      <c r="L17" s="105"/>
      <c r="M17" s="105"/>
      <c r="N17" s="106"/>
    </row>
    <row r="18" spans="1:14" ht="23.25">
      <c r="A18" s="126"/>
      <c r="B18" s="127"/>
      <c r="C18" s="127"/>
      <c r="D18" s="127"/>
      <c r="E18" s="127"/>
      <c r="F18" s="127"/>
      <c r="G18" s="102"/>
      <c r="H18" s="102"/>
      <c r="I18" s="102"/>
      <c r="J18" s="102"/>
      <c r="K18" s="102"/>
      <c r="L18" s="102"/>
      <c r="M18" s="102"/>
      <c r="N18" s="103"/>
    </row>
    <row r="19" spans="1:14">
      <c r="A19" s="128"/>
      <c r="B19" s="129"/>
      <c r="C19" s="129"/>
      <c r="D19" s="129"/>
      <c r="E19" s="102"/>
      <c r="F19" s="102"/>
      <c r="G19" s="102"/>
      <c r="H19" s="102"/>
      <c r="I19" s="102"/>
      <c r="J19" s="102"/>
      <c r="K19" s="102"/>
      <c r="L19" s="102"/>
      <c r="M19" s="102"/>
      <c r="N19" s="103"/>
    </row>
    <row r="20" spans="1:14" ht="15.75">
      <c r="A20" s="1033" t="s">
        <v>77</v>
      </c>
      <c r="B20" s="1034"/>
      <c r="C20" s="117"/>
      <c r="D20" s="117"/>
      <c r="E20" s="117"/>
      <c r="F20" s="117"/>
      <c r="G20" s="117"/>
      <c r="H20" s="118"/>
      <c r="I20" s="117"/>
      <c r="J20" s="119"/>
      <c r="K20" s="119"/>
      <c r="L20" s="119"/>
      <c r="M20" s="119"/>
      <c r="N20" s="120"/>
    </row>
    <row r="21" spans="1:14" ht="15.75">
      <c r="A21" s="114"/>
      <c r="B21" s="115"/>
      <c r="C21" s="129"/>
      <c r="D21" s="1041" t="s">
        <v>79</v>
      </c>
      <c r="E21" s="1041"/>
      <c r="F21" s="1041"/>
      <c r="G21" s="396"/>
      <c r="H21" s="397">
        <v>12.47</v>
      </c>
      <c r="I21" s="396" t="s">
        <v>78</v>
      </c>
      <c r="J21" s="102"/>
      <c r="K21" s="102"/>
      <c r="L21" s="102"/>
      <c r="M21" s="102"/>
      <c r="N21" s="103"/>
    </row>
    <row r="22" spans="1:14" ht="12.75" customHeight="1">
      <c r="A22" s="130"/>
      <c r="B22" s="102"/>
      <c r="C22" s="102"/>
      <c r="D22" s="1041" t="s">
        <v>734</v>
      </c>
      <c r="E22" s="1041"/>
      <c r="F22" s="1041"/>
      <c r="G22" s="396"/>
      <c r="H22" s="397">
        <v>19</v>
      </c>
      <c r="I22" s="396" t="s">
        <v>78</v>
      </c>
      <c r="J22" s="102"/>
      <c r="K22" s="102"/>
      <c r="L22" s="102"/>
      <c r="M22" s="102"/>
      <c r="N22" s="103"/>
    </row>
    <row r="23" spans="1:14" ht="12.75" customHeight="1">
      <c r="A23" s="130"/>
      <c r="B23" s="102"/>
      <c r="C23" s="102"/>
      <c r="D23" s="1041" t="s">
        <v>80</v>
      </c>
      <c r="E23" s="1041"/>
      <c r="F23" s="1041"/>
      <c r="G23" s="396"/>
      <c r="H23" s="397">
        <v>8.2100000000000009</v>
      </c>
      <c r="I23" s="396" t="s">
        <v>78</v>
      </c>
      <c r="J23" s="102"/>
      <c r="K23" s="102"/>
      <c r="L23" s="102"/>
      <c r="M23" s="102"/>
      <c r="N23" s="103"/>
    </row>
    <row r="24" spans="1:14" ht="12.75" customHeight="1">
      <c r="A24" s="130"/>
      <c r="B24" s="102"/>
      <c r="C24" s="102"/>
      <c r="D24" s="1054" t="s">
        <v>736</v>
      </c>
      <c r="E24" s="1054"/>
      <c r="F24" s="1054"/>
      <c r="G24" s="1054"/>
      <c r="H24" s="397">
        <v>15.33</v>
      </c>
      <c r="I24" s="396" t="s">
        <v>78</v>
      </c>
      <c r="J24" s="102"/>
      <c r="K24" s="102"/>
      <c r="L24" s="102"/>
      <c r="M24" s="102"/>
      <c r="N24" s="103"/>
    </row>
    <row r="25" spans="1:14" ht="12.75" customHeight="1">
      <c r="A25" s="130"/>
      <c r="B25" s="102"/>
      <c r="C25" s="102"/>
      <c r="D25" s="1041" t="s">
        <v>733</v>
      </c>
      <c r="E25" s="1041"/>
      <c r="F25" s="1041"/>
      <c r="G25" s="396"/>
      <c r="H25" s="397">
        <v>15.33</v>
      </c>
      <c r="I25" s="396" t="s">
        <v>78</v>
      </c>
      <c r="J25" s="102"/>
      <c r="K25" s="102"/>
      <c r="L25" s="102"/>
      <c r="M25" s="102"/>
      <c r="N25" s="103"/>
    </row>
    <row r="26" spans="1:14" ht="12.75" customHeight="1">
      <c r="A26" s="130"/>
      <c r="B26" s="102"/>
      <c r="C26" s="102"/>
      <c r="D26" s="1041" t="s">
        <v>735</v>
      </c>
      <c r="E26" s="1041"/>
      <c r="F26" s="1041"/>
      <c r="G26" s="396"/>
      <c r="H26" s="397">
        <v>21</v>
      </c>
      <c r="I26" s="396" t="s">
        <v>78</v>
      </c>
      <c r="J26" s="102"/>
      <c r="K26" s="102"/>
      <c r="L26" s="102"/>
      <c r="M26" s="102"/>
      <c r="N26" s="103"/>
    </row>
    <row r="27" spans="1:14" ht="12.75" customHeight="1">
      <c r="A27" s="130"/>
      <c r="B27" s="102"/>
      <c r="C27" s="102"/>
      <c r="D27" s="102"/>
      <c r="E27" s="129"/>
      <c r="F27" s="129"/>
      <c r="G27" s="129"/>
      <c r="H27" s="131"/>
      <c r="I27" s="129"/>
      <c r="J27" s="102"/>
      <c r="K27" s="102"/>
      <c r="L27" s="102"/>
      <c r="M27" s="132"/>
      <c r="N27" s="103"/>
    </row>
    <row r="28" spans="1:14" ht="12.75" customHeight="1">
      <c r="A28" s="130"/>
      <c r="B28" s="102"/>
      <c r="C28" s="102"/>
      <c r="D28" s="137"/>
      <c r="E28" s="555" t="s">
        <v>81</v>
      </c>
      <c r="F28" s="556"/>
      <c r="G28" s="556"/>
      <c r="H28" s="557">
        <v>91.34</v>
      </c>
      <c r="I28" s="556" t="s">
        <v>78</v>
      </c>
      <c r="J28" s="102"/>
      <c r="K28" s="102"/>
      <c r="L28" s="102"/>
      <c r="M28" s="132"/>
      <c r="N28" s="103"/>
    </row>
    <row r="29" spans="1:14" ht="12.75" customHeight="1">
      <c r="A29" s="13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5"/>
    </row>
    <row r="30" spans="1:14" ht="15.75">
      <c r="A30" s="1033" t="s">
        <v>82</v>
      </c>
      <c r="B30" s="1034" t="s">
        <v>83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20"/>
    </row>
    <row r="31" spans="1:14">
      <c r="A31" s="1035" t="s">
        <v>75</v>
      </c>
      <c r="B31" s="1036"/>
      <c r="C31" s="1036"/>
      <c r="D31" s="1036"/>
      <c r="E31" s="136">
        <v>2849.81</v>
      </c>
      <c r="F31" s="137" t="s">
        <v>84</v>
      </c>
      <c r="G31" s="138"/>
      <c r="H31" s="138"/>
      <c r="I31" s="138"/>
      <c r="J31" s="138"/>
      <c r="K31" s="138"/>
      <c r="L31" s="138"/>
      <c r="M31" s="138"/>
      <c r="N31" s="139"/>
    </row>
    <row r="32" spans="1:14">
      <c r="A32" s="1035" t="s">
        <v>76</v>
      </c>
      <c r="B32" s="1036"/>
      <c r="C32" s="1036"/>
      <c r="D32" s="1036"/>
      <c r="E32" s="136">
        <v>2849.81</v>
      </c>
      <c r="F32" s="137" t="s">
        <v>84</v>
      </c>
      <c r="G32" s="138"/>
      <c r="H32" s="138"/>
      <c r="I32" s="138"/>
      <c r="J32" s="138"/>
      <c r="K32" s="138"/>
      <c r="L32" s="138"/>
      <c r="M32" s="138"/>
      <c r="N32" s="139"/>
    </row>
    <row r="33" spans="1:14">
      <c r="A33" s="59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1"/>
    </row>
    <row r="34" spans="1:14">
      <c r="A34" s="58"/>
    </row>
  </sheetData>
  <mergeCells count="22">
    <mergeCell ref="D24:G24"/>
    <mergeCell ref="D23:F23"/>
    <mergeCell ref="D22:F22"/>
    <mergeCell ref="D25:F25"/>
    <mergeCell ref="D26:F26"/>
    <mergeCell ref="A10:B10"/>
    <mergeCell ref="A2:N2"/>
    <mergeCell ref="A3:N3"/>
    <mergeCell ref="A4:N4"/>
    <mergeCell ref="A5:N5"/>
    <mergeCell ref="A7:N8"/>
    <mergeCell ref="A20:B20"/>
    <mergeCell ref="A30:B30"/>
    <mergeCell ref="A31:D31"/>
    <mergeCell ref="A32:D32"/>
    <mergeCell ref="A12:B12"/>
    <mergeCell ref="A13:B13"/>
    <mergeCell ref="A14:B14"/>
    <mergeCell ref="A15:B15"/>
    <mergeCell ref="A16:D16"/>
    <mergeCell ref="A17:D17"/>
    <mergeCell ref="D21:F2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4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opLeftCell="A28" zoomScale="70" zoomScaleNormal="70" workbookViewId="0">
      <selection activeCell="A45" sqref="A45:XFD45"/>
    </sheetView>
  </sheetViews>
  <sheetFormatPr defaultRowHeight="15"/>
  <cols>
    <col min="1" max="3" width="21.7109375" style="590" customWidth="1"/>
    <col min="4" max="7" width="15.7109375" style="590" customWidth="1"/>
    <col min="8" max="11" width="26" style="590" customWidth="1"/>
    <col min="12" max="12" width="13" style="590" customWidth="1"/>
    <col min="13" max="13" width="10.28515625" style="590" bestFit="1" customWidth="1"/>
    <col min="14" max="14" width="9.28515625" style="590" bestFit="1" customWidth="1"/>
    <col min="15" max="15" width="10.28515625" style="590" bestFit="1" customWidth="1"/>
    <col min="16" max="16384" width="9.140625" style="590"/>
  </cols>
  <sheetData>
    <row r="1" spans="1:11">
      <c r="A1" s="67"/>
      <c r="B1" s="67"/>
      <c r="C1" s="67"/>
      <c r="K1" s="64"/>
    </row>
    <row r="2" spans="1:11" s="1" customFormat="1" ht="24.75" customHeight="1">
      <c r="A2" s="829"/>
      <c r="B2" s="795"/>
      <c r="C2" s="795"/>
      <c r="D2" s="795"/>
      <c r="E2" s="795"/>
      <c r="F2" s="795"/>
      <c r="G2" s="795"/>
      <c r="H2" s="795"/>
      <c r="I2" s="795"/>
      <c r="J2" s="795"/>
      <c r="K2" s="830"/>
    </row>
    <row r="3" spans="1:11" s="1" customFormat="1" ht="25.5" customHeight="1">
      <c r="A3" s="797"/>
      <c r="B3" s="798"/>
      <c r="C3" s="798"/>
      <c r="D3" s="798"/>
      <c r="E3" s="798"/>
      <c r="F3" s="798"/>
      <c r="G3" s="798"/>
      <c r="H3" s="798"/>
      <c r="I3" s="798"/>
      <c r="J3" s="798"/>
      <c r="K3" s="799"/>
    </row>
    <row r="4" spans="1:11" s="1" customFormat="1" ht="28.5" customHeight="1">
      <c r="A4" s="800"/>
      <c r="B4" s="801"/>
      <c r="C4" s="801"/>
      <c r="D4" s="801"/>
      <c r="E4" s="801"/>
      <c r="F4" s="801"/>
      <c r="G4" s="801"/>
      <c r="H4" s="801"/>
      <c r="I4" s="801"/>
      <c r="J4" s="801"/>
      <c r="K4" s="802"/>
    </row>
    <row r="5" spans="1:11" ht="54.75" customHeight="1">
      <c r="A5" s="831" t="s">
        <v>845</v>
      </c>
      <c r="B5" s="832"/>
      <c r="C5" s="832"/>
      <c r="D5" s="832"/>
      <c r="E5" s="832"/>
      <c r="F5" s="832"/>
      <c r="G5" s="832"/>
      <c r="H5" s="832"/>
      <c r="I5" s="832"/>
      <c r="J5" s="832"/>
      <c r="K5" s="833"/>
    </row>
    <row r="6" spans="1:11" ht="27" customHeight="1">
      <c r="A6" s="807" t="s">
        <v>0</v>
      </c>
      <c r="B6" s="807" t="s">
        <v>183</v>
      </c>
      <c r="C6" s="807" t="s">
        <v>184</v>
      </c>
      <c r="D6" s="834" t="s">
        <v>1</v>
      </c>
      <c r="E6" s="834"/>
      <c r="F6" s="834"/>
      <c r="G6" s="835"/>
      <c r="H6" s="616" t="s">
        <v>786</v>
      </c>
      <c r="I6" s="735">
        <v>0.23619999999999999</v>
      </c>
      <c r="J6" s="818" t="s">
        <v>644</v>
      </c>
      <c r="K6" s="820">
        <v>74.459999999999994</v>
      </c>
    </row>
    <row r="7" spans="1:11" s="613" customFormat="1" ht="27" customHeight="1">
      <c r="A7" s="807"/>
      <c r="B7" s="807"/>
      <c r="C7" s="807"/>
      <c r="D7" s="810"/>
      <c r="E7" s="810"/>
      <c r="F7" s="810"/>
      <c r="G7" s="811"/>
      <c r="H7" s="618" t="s">
        <v>787</v>
      </c>
      <c r="I7" s="619">
        <v>0.1704</v>
      </c>
      <c r="J7" s="819"/>
      <c r="K7" s="821"/>
    </row>
    <row r="8" spans="1:11" ht="15" customHeight="1">
      <c r="A8" s="807"/>
      <c r="B8" s="807"/>
      <c r="C8" s="807"/>
      <c r="D8" s="810"/>
      <c r="E8" s="810"/>
      <c r="F8" s="810"/>
      <c r="G8" s="811"/>
      <c r="H8" s="836" t="s">
        <v>788</v>
      </c>
      <c r="I8" s="837"/>
      <c r="J8" s="621" t="s">
        <v>4</v>
      </c>
      <c r="K8" s="576" t="s">
        <v>5</v>
      </c>
    </row>
    <row r="9" spans="1:11" ht="26.25" customHeight="1">
      <c r="A9" s="807"/>
      <c r="B9" s="807"/>
      <c r="C9" s="807"/>
      <c r="D9" s="810"/>
      <c r="E9" s="810"/>
      <c r="F9" s="810"/>
      <c r="G9" s="811"/>
      <c r="H9" s="816"/>
      <c r="I9" s="817"/>
      <c r="J9" s="734">
        <v>1.1338999999999999</v>
      </c>
      <c r="K9" s="734">
        <v>0.6976</v>
      </c>
    </row>
    <row r="10" spans="1:11" ht="31.5" customHeight="1">
      <c r="A10" s="807"/>
      <c r="B10" s="807"/>
      <c r="C10" s="807"/>
      <c r="D10" s="812"/>
      <c r="E10" s="812"/>
      <c r="F10" s="812"/>
      <c r="G10" s="813"/>
      <c r="H10" s="620" t="s">
        <v>6</v>
      </c>
      <c r="I10" s="614" t="s">
        <v>7</v>
      </c>
      <c r="J10" s="577" t="s">
        <v>176</v>
      </c>
      <c r="K10" s="578" t="s">
        <v>8</v>
      </c>
    </row>
    <row r="11" spans="1:11" ht="39.950000000000003" customHeight="1">
      <c r="A11" s="736"/>
      <c r="B11" s="736"/>
      <c r="C11" s="727"/>
      <c r="D11" s="771" t="s">
        <v>22</v>
      </c>
      <c r="E11" s="771"/>
      <c r="F11" s="771"/>
      <c r="G11" s="771"/>
      <c r="H11" s="737"/>
      <c r="I11" s="738"/>
      <c r="J11" s="737"/>
      <c r="K11" s="739"/>
    </row>
    <row r="12" spans="1:11" ht="39.950000000000003" customHeight="1">
      <c r="A12" s="467">
        <v>1</v>
      </c>
      <c r="B12" s="467" t="s">
        <v>599</v>
      </c>
      <c r="C12" s="728" t="s">
        <v>27</v>
      </c>
      <c r="D12" s="772" t="s">
        <v>776</v>
      </c>
      <c r="E12" s="772"/>
      <c r="F12" s="772"/>
      <c r="G12" s="772"/>
      <c r="H12" s="468" t="s">
        <v>754</v>
      </c>
      <c r="I12" s="468">
        <v>2852.04</v>
      </c>
      <c r="J12" s="468">
        <v>1.17</v>
      </c>
      <c r="K12" s="468">
        <v>3336.89</v>
      </c>
    </row>
    <row r="13" spans="1:11" ht="39.950000000000003" customHeight="1">
      <c r="A13" s="467">
        <v>2</v>
      </c>
      <c r="B13" s="467" t="s">
        <v>599</v>
      </c>
      <c r="C13" s="728" t="s">
        <v>23</v>
      </c>
      <c r="D13" s="772" t="s">
        <v>600</v>
      </c>
      <c r="E13" s="772"/>
      <c r="F13" s="772"/>
      <c r="G13" s="772"/>
      <c r="H13" s="468" t="s">
        <v>9</v>
      </c>
      <c r="I13" s="468">
        <v>1</v>
      </c>
      <c r="J13" s="468">
        <v>415.08</v>
      </c>
      <c r="K13" s="468">
        <v>415.08</v>
      </c>
    </row>
    <row r="14" spans="1:11" ht="39.950000000000003" customHeight="1">
      <c r="A14" s="467">
        <v>3</v>
      </c>
      <c r="B14" s="467" t="s">
        <v>599</v>
      </c>
      <c r="C14" s="728" t="s">
        <v>29</v>
      </c>
      <c r="D14" s="772" t="s">
        <v>10</v>
      </c>
      <c r="E14" s="772"/>
      <c r="F14" s="772"/>
      <c r="G14" s="772"/>
      <c r="H14" s="468" t="s">
        <v>213</v>
      </c>
      <c r="I14" s="468">
        <v>1</v>
      </c>
      <c r="J14" s="468">
        <v>8279.66</v>
      </c>
      <c r="K14" s="468">
        <v>8279.66</v>
      </c>
    </row>
    <row r="15" spans="1:11" ht="39.950000000000003" customHeight="1">
      <c r="A15" s="467">
        <v>4</v>
      </c>
      <c r="B15" s="467" t="s">
        <v>599</v>
      </c>
      <c r="C15" s="728" t="s">
        <v>31</v>
      </c>
      <c r="D15" s="772" t="s">
        <v>775</v>
      </c>
      <c r="E15" s="772"/>
      <c r="F15" s="772"/>
      <c r="G15" s="772"/>
      <c r="H15" s="468" t="s">
        <v>213</v>
      </c>
      <c r="I15" s="468">
        <v>1</v>
      </c>
      <c r="J15" s="468">
        <v>144.87</v>
      </c>
      <c r="K15" s="468">
        <v>144.86000000000001</v>
      </c>
    </row>
    <row r="16" spans="1:11" ht="39.950000000000003" customHeight="1">
      <c r="A16" s="467">
        <v>5</v>
      </c>
      <c r="B16" s="467" t="s">
        <v>599</v>
      </c>
      <c r="C16" s="728" t="s">
        <v>27</v>
      </c>
      <c r="D16" s="772" t="s">
        <v>777</v>
      </c>
      <c r="E16" s="772"/>
      <c r="F16" s="772"/>
      <c r="G16" s="772"/>
      <c r="H16" s="468" t="s">
        <v>754</v>
      </c>
      <c r="I16" s="468">
        <v>2852.04</v>
      </c>
      <c r="J16" s="468">
        <v>1.17</v>
      </c>
      <c r="K16" s="468">
        <v>3336.89</v>
      </c>
    </row>
    <row r="17" spans="1:15" s="623" customFormat="1" ht="39.950000000000003" customHeight="1">
      <c r="A17" s="467">
        <v>6</v>
      </c>
      <c r="B17" s="467" t="s">
        <v>599</v>
      </c>
      <c r="C17" s="728" t="s">
        <v>835</v>
      </c>
      <c r="D17" s="785" t="s">
        <v>837</v>
      </c>
      <c r="E17" s="786"/>
      <c r="F17" s="786"/>
      <c r="G17" s="787"/>
      <c r="H17" s="468" t="s">
        <v>213</v>
      </c>
      <c r="I17" s="468">
        <v>1</v>
      </c>
      <c r="J17" s="468">
        <v>2091.4</v>
      </c>
      <c r="K17" s="468">
        <v>2091.4</v>
      </c>
    </row>
    <row r="18" spans="1:15" ht="39.950000000000003" customHeight="1">
      <c r="A18" s="736"/>
      <c r="B18" s="736"/>
      <c r="C18" s="727"/>
      <c r="D18" s="782" t="s">
        <v>601</v>
      </c>
      <c r="E18" s="783"/>
      <c r="F18" s="783"/>
      <c r="G18" s="784"/>
      <c r="H18" s="737"/>
      <c r="I18" s="737"/>
      <c r="J18" s="740"/>
      <c r="K18" s="737"/>
      <c r="L18" s="70"/>
    </row>
    <row r="19" spans="1:15" ht="39.950000000000003" customHeight="1">
      <c r="A19" s="466">
        <v>7</v>
      </c>
      <c r="B19" s="466" t="s">
        <v>599</v>
      </c>
      <c r="C19" s="728" t="s">
        <v>703</v>
      </c>
      <c r="D19" s="785" t="s">
        <v>702</v>
      </c>
      <c r="E19" s="786"/>
      <c r="F19" s="786"/>
      <c r="G19" s="787"/>
      <c r="H19" s="468" t="s">
        <v>11</v>
      </c>
      <c r="I19" s="468">
        <v>8400</v>
      </c>
      <c r="J19" s="468">
        <v>0.43</v>
      </c>
      <c r="K19" s="468">
        <v>3612</v>
      </c>
      <c r="L19" s="70"/>
    </row>
    <row r="20" spans="1:15" ht="52.5" customHeight="1">
      <c r="A20" s="466">
        <v>8</v>
      </c>
      <c r="B20" s="466" t="s">
        <v>185</v>
      </c>
      <c r="C20" s="729">
        <v>5502114</v>
      </c>
      <c r="D20" s="781" t="s">
        <v>645</v>
      </c>
      <c r="E20" s="779"/>
      <c r="F20" s="779"/>
      <c r="G20" s="780"/>
      <c r="H20" s="468" t="s">
        <v>12</v>
      </c>
      <c r="I20" s="468">
        <v>840</v>
      </c>
      <c r="J20" s="468">
        <v>6.81</v>
      </c>
      <c r="K20" s="468">
        <v>5720.4</v>
      </c>
    </row>
    <row r="21" spans="1:15" ht="30.75" customHeight="1">
      <c r="A21" s="466">
        <v>9</v>
      </c>
      <c r="B21" s="466" t="s">
        <v>185</v>
      </c>
      <c r="C21" s="729">
        <v>5502114</v>
      </c>
      <c r="D21" s="781" t="s">
        <v>646</v>
      </c>
      <c r="E21" s="779"/>
      <c r="F21" s="779"/>
      <c r="G21" s="780"/>
      <c r="H21" s="468" t="s">
        <v>12</v>
      </c>
      <c r="I21" s="468">
        <v>840</v>
      </c>
      <c r="J21" s="468">
        <v>6.81</v>
      </c>
      <c r="K21" s="468">
        <v>5720.4</v>
      </c>
    </row>
    <row r="22" spans="1:15" ht="39.950000000000003" customHeight="1">
      <c r="A22" s="736"/>
      <c r="B22" s="736"/>
      <c r="C22" s="727"/>
      <c r="D22" s="788" t="s">
        <v>758</v>
      </c>
      <c r="E22" s="789"/>
      <c r="F22" s="789"/>
      <c r="G22" s="790"/>
      <c r="H22" s="737"/>
      <c r="I22" s="737"/>
      <c r="J22" s="740"/>
      <c r="K22" s="737"/>
      <c r="L22" s="70"/>
      <c r="O22" s="70"/>
    </row>
    <row r="23" spans="1:15" ht="33.75" customHeight="1">
      <c r="A23" s="466">
        <v>10</v>
      </c>
      <c r="B23" s="466" t="s">
        <v>185</v>
      </c>
      <c r="C23" s="729">
        <v>4915637</v>
      </c>
      <c r="D23" s="781" t="s">
        <v>692</v>
      </c>
      <c r="E23" s="779"/>
      <c r="F23" s="779"/>
      <c r="G23" s="780"/>
      <c r="H23" s="468" t="s">
        <v>11</v>
      </c>
      <c r="I23" s="468">
        <v>8400</v>
      </c>
      <c r="J23" s="468">
        <v>0.89</v>
      </c>
      <c r="K23" s="468">
        <v>7476</v>
      </c>
      <c r="L23" s="65"/>
      <c r="M23" s="65"/>
      <c r="N23" s="65"/>
      <c r="O23" s="65"/>
    </row>
    <row r="24" spans="1:15" ht="39.950000000000003" customHeight="1">
      <c r="A24" s="466">
        <v>11</v>
      </c>
      <c r="B24" s="466" t="s">
        <v>185</v>
      </c>
      <c r="C24" s="729">
        <v>4011370</v>
      </c>
      <c r="D24" s="781" t="s">
        <v>693</v>
      </c>
      <c r="E24" s="779"/>
      <c r="F24" s="779"/>
      <c r="G24" s="780"/>
      <c r="H24" s="468" t="s">
        <v>11</v>
      </c>
      <c r="I24" s="468">
        <v>8400</v>
      </c>
      <c r="J24" s="468">
        <v>4.08</v>
      </c>
      <c r="K24" s="468">
        <v>34272</v>
      </c>
    </row>
    <row r="25" spans="1:15" ht="39.950000000000003" customHeight="1">
      <c r="A25" s="466">
        <v>12</v>
      </c>
      <c r="B25" s="466" t="s">
        <v>185</v>
      </c>
      <c r="C25" s="729">
        <v>4011352</v>
      </c>
      <c r="D25" s="781" t="s">
        <v>694</v>
      </c>
      <c r="E25" s="779"/>
      <c r="F25" s="779"/>
      <c r="G25" s="780"/>
      <c r="H25" s="468" t="s">
        <v>11</v>
      </c>
      <c r="I25" s="468">
        <v>8400</v>
      </c>
      <c r="J25" s="468">
        <v>0.37</v>
      </c>
      <c r="K25" s="468">
        <v>3108</v>
      </c>
    </row>
    <row r="26" spans="1:15" ht="46.5" customHeight="1">
      <c r="A26" s="466">
        <v>13</v>
      </c>
      <c r="B26" s="466" t="s">
        <v>185</v>
      </c>
      <c r="C26" s="729">
        <v>4011256</v>
      </c>
      <c r="D26" s="778" t="s">
        <v>840</v>
      </c>
      <c r="E26" s="779"/>
      <c r="F26" s="779"/>
      <c r="G26" s="780"/>
      <c r="H26" s="468" t="s">
        <v>12</v>
      </c>
      <c r="I26" s="468">
        <v>1260</v>
      </c>
      <c r="J26" s="468">
        <v>121.54</v>
      </c>
      <c r="K26" s="468">
        <v>153140.4</v>
      </c>
      <c r="L26" s="65"/>
      <c r="M26" s="65"/>
      <c r="N26" s="65"/>
      <c r="O26" s="65"/>
    </row>
    <row r="27" spans="1:15" ht="39.950000000000003" customHeight="1">
      <c r="A27" s="466">
        <v>14</v>
      </c>
      <c r="B27" s="466" t="s">
        <v>185</v>
      </c>
      <c r="C27" s="729">
        <v>4011228</v>
      </c>
      <c r="D27" s="778" t="s">
        <v>179</v>
      </c>
      <c r="E27" s="779"/>
      <c r="F27" s="779"/>
      <c r="G27" s="780"/>
      <c r="H27" s="468" t="s">
        <v>12</v>
      </c>
      <c r="I27" s="468">
        <v>1260</v>
      </c>
      <c r="J27" s="468">
        <v>86.69</v>
      </c>
      <c r="K27" s="468">
        <v>109229.4</v>
      </c>
    </row>
    <row r="28" spans="1:15" ht="39.950000000000003" customHeight="1">
      <c r="A28" s="466">
        <v>15</v>
      </c>
      <c r="B28" s="466" t="s">
        <v>185</v>
      </c>
      <c r="C28" s="729">
        <v>4011209</v>
      </c>
      <c r="D28" s="781" t="s">
        <v>18</v>
      </c>
      <c r="E28" s="779"/>
      <c r="F28" s="779"/>
      <c r="G28" s="780"/>
      <c r="H28" s="468" t="s">
        <v>11</v>
      </c>
      <c r="I28" s="468">
        <v>8400</v>
      </c>
      <c r="J28" s="468">
        <v>0.93</v>
      </c>
      <c r="K28" s="468">
        <v>7812</v>
      </c>
    </row>
    <row r="29" spans="1:15" ht="39.950000000000003" customHeight="1">
      <c r="A29" s="736"/>
      <c r="B29" s="727"/>
      <c r="C29" s="727"/>
      <c r="D29" s="791" t="s">
        <v>660</v>
      </c>
      <c r="E29" s="792"/>
      <c r="F29" s="792"/>
      <c r="G29" s="793"/>
      <c r="H29" s="737"/>
      <c r="I29" s="737"/>
      <c r="J29" s="740"/>
      <c r="K29" s="737"/>
      <c r="L29" s="70"/>
      <c r="O29" s="70"/>
    </row>
    <row r="30" spans="1:15" ht="39.950000000000003" customHeight="1">
      <c r="A30" s="466">
        <v>16</v>
      </c>
      <c r="B30" s="729" t="s">
        <v>24</v>
      </c>
      <c r="C30" s="729" t="s">
        <v>662</v>
      </c>
      <c r="D30" s="781" t="s">
        <v>690</v>
      </c>
      <c r="E30" s="779"/>
      <c r="F30" s="779"/>
      <c r="G30" s="780"/>
      <c r="H30" s="468" t="s">
        <v>14</v>
      </c>
      <c r="I30" s="468">
        <v>12.6</v>
      </c>
      <c r="J30" s="468">
        <v>5336.26</v>
      </c>
      <c r="K30" s="468">
        <v>67236.88</v>
      </c>
    </row>
    <row r="31" spans="1:15" ht="39.950000000000003" customHeight="1">
      <c r="A31" s="466">
        <v>17</v>
      </c>
      <c r="B31" s="729" t="s">
        <v>24</v>
      </c>
      <c r="C31" s="729" t="s">
        <v>691</v>
      </c>
      <c r="D31" s="781" t="s">
        <v>848</v>
      </c>
      <c r="E31" s="779"/>
      <c r="F31" s="779"/>
      <c r="G31" s="780"/>
      <c r="H31" s="468" t="s">
        <v>14</v>
      </c>
      <c r="I31" s="468">
        <v>25.2</v>
      </c>
      <c r="J31" s="468">
        <v>2890.02</v>
      </c>
      <c r="K31" s="468">
        <v>72828.5</v>
      </c>
    </row>
    <row r="32" spans="1:15" ht="39.950000000000003" customHeight="1">
      <c r="A32" s="466">
        <v>18</v>
      </c>
      <c r="B32" s="729" t="s">
        <v>24</v>
      </c>
      <c r="C32" s="729" t="s">
        <v>760</v>
      </c>
      <c r="D32" s="781" t="s">
        <v>762</v>
      </c>
      <c r="E32" s="779"/>
      <c r="F32" s="779"/>
      <c r="G32" s="780"/>
      <c r="H32" s="468" t="s">
        <v>754</v>
      </c>
      <c r="I32" s="468">
        <v>30996</v>
      </c>
      <c r="J32" s="468">
        <v>0.73</v>
      </c>
      <c r="K32" s="468">
        <v>22627.08</v>
      </c>
    </row>
    <row r="33" spans="1:12" ht="39.950000000000003" customHeight="1">
      <c r="A33" s="736"/>
      <c r="B33" s="736"/>
      <c r="C33" s="727"/>
      <c r="D33" s="791" t="s">
        <v>15</v>
      </c>
      <c r="E33" s="792"/>
      <c r="F33" s="792"/>
      <c r="G33" s="793"/>
      <c r="H33" s="737"/>
      <c r="I33" s="737"/>
      <c r="J33" s="740"/>
      <c r="K33" s="737"/>
    </row>
    <row r="34" spans="1:12" ht="39.950000000000003" customHeight="1">
      <c r="A34" s="741">
        <v>19</v>
      </c>
      <c r="B34" s="466" t="s">
        <v>185</v>
      </c>
      <c r="C34" s="730">
        <v>5213440</v>
      </c>
      <c r="D34" s="785" t="s">
        <v>169</v>
      </c>
      <c r="E34" s="786"/>
      <c r="F34" s="786"/>
      <c r="G34" s="787"/>
      <c r="H34" s="469" t="s">
        <v>9</v>
      </c>
      <c r="I34" s="468">
        <v>1</v>
      </c>
      <c r="J34" s="468">
        <v>199.37</v>
      </c>
      <c r="K34" s="468">
        <v>199.37</v>
      </c>
    </row>
    <row r="35" spans="1:12" ht="39.950000000000003" customHeight="1">
      <c r="A35" s="466">
        <v>20</v>
      </c>
      <c r="B35" s="466" t="s">
        <v>185</v>
      </c>
      <c r="C35" s="729">
        <v>5213851</v>
      </c>
      <c r="D35" s="785" t="s">
        <v>170</v>
      </c>
      <c r="E35" s="786"/>
      <c r="F35" s="786"/>
      <c r="G35" s="787"/>
      <c r="H35" s="469" t="s">
        <v>9</v>
      </c>
      <c r="I35" s="468">
        <v>1</v>
      </c>
      <c r="J35" s="468">
        <v>293.76</v>
      </c>
      <c r="K35" s="468">
        <v>293.76</v>
      </c>
    </row>
    <row r="36" spans="1:12" ht="39.950000000000003" customHeight="1">
      <c r="A36" s="731"/>
      <c r="B36" s="731"/>
      <c r="C36" s="731"/>
      <c r="D36" s="732" t="s">
        <v>19</v>
      </c>
      <c r="E36" s="733"/>
      <c r="F36" s="733"/>
      <c r="G36" s="733"/>
      <c r="H36" s="742"/>
      <c r="I36" s="743"/>
      <c r="J36" s="744"/>
      <c r="K36" s="745"/>
    </row>
    <row r="37" spans="1:12" ht="39.950000000000003" customHeight="1">
      <c r="A37" s="741">
        <v>21</v>
      </c>
      <c r="B37" s="466" t="s">
        <v>185</v>
      </c>
      <c r="C37" s="730">
        <v>2003373</v>
      </c>
      <c r="D37" s="824" t="s">
        <v>659</v>
      </c>
      <c r="E37" s="825"/>
      <c r="F37" s="825"/>
      <c r="G37" s="826"/>
      <c r="H37" s="746" t="s">
        <v>20</v>
      </c>
      <c r="I37" s="468">
        <v>2400</v>
      </c>
      <c r="J37" s="468">
        <v>30.67</v>
      </c>
      <c r="K37" s="468">
        <v>73608</v>
      </c>
    </row>
    <row r="38" spans="1:12" ht="39.950000000000003" customHeight="1">
      <c r="A38" s="727"/>
      <c r="B38" s="727"/>
      <c r="C38" s="727"/>
      <c r="D38" s="822" t="s">
        <v>21</v>
      </c>
      <c r="E38" s="823"/>
      <c r="F38" s="823"/>
      <c r="G38" s="823"/>
      <c r="H38" s="747"/>
      <c r="I38" s="748"/>
      <c r="J38" s="749"/>
      <c r="K38" s="750"/>
    </row>
    <row r="39" spans="1:12" ht="39.950000000000003" customHeight="1">
      <c r="A39" s="466">
        <v>22</v>
      </c>
      <c r="B39" s="466" t="s">
        <v>599</v>
      </c>
      <c r="C39" s="728" t="s">
        <v>156</v>
      </c>
      <c r="D39" s="773" t="s">
        <v>158</v>
      </c>
      <c r="E39" s="774"/>
      <c r="F39" s="774"/>
      <c r="G39" s="775"/>
      <c r="H39" s="469" t="s">
        <v>11</v>
      </c>
      <c r="I39" s="468">
        <v>8400</v>
      </c>
      <c r="J39" s="468">
        <v>1.08</v>
      </c>
      <c r="K39" s="468">
        <v>9072</v>
      </c>
    </row>
    <row r="40" spans="1:12" s="623" customFormat="1" ht="39.950000000000003" customHeight="1">
      <c r="A40" s="727"/>
      <c r="B40" s="727"/>
      <c r="C40" s="727"/>
      <c r="D40" s="822" t="s">
        <v>173</v>
      </c>
      <c r="E40" s="823"/>
      <c r="F40" s="823"/>
      <c r="G40" s="823"/>
      <c r="H40" s="747"/>
      <c r="I40" s="748"/>
      <c r="J40" s="749"/>
      <c r="K40" s="750"/>
    </row>
    <row r="41" spans="1:12" ht="39.950000000000003" customHeight="1">
      <c r="A41" s="466">
        <v>23</v>
      </c>
      <c r="B41" s="466" t="s">
        <v>599</v>
      </c>
      <c r="C41" s="728" t="s">
        <v>649</v>
      </c>
      <c r="D41" s="785" t="s">
        <v>602</v>
      </c>
      <c r="E41" s="774"/>
      <c r="F41" s="774"/>
      <c r="G41" s="775"/>
      <c r="H41" s="469" t="s">
        <v>20</v>
      </c>
      <c r="I41" s="468">
        <v>120</v>
      </c>
      <c r="J41" s="468">
        <v>18</v>
      </c>
      <c r="K41" s="468">
        <v>2160</v>
      </c>
    </row>
    <row r="42" spans="1:12" ht="39.950000000000003" customHeight="1">
      <c r="A42" s="727"/>
      <c r="B42" s="727"/>
      <c r="C42" s="727"/>
      <c r="D42" s="822" t="s">
        <v>159</v>
      </c>
      <c r="E42" s="823"/>
      <c r="F42" s="823"/>
      <c r="G42" s="823"/>
      <c r="H42" s="747"/>
      <c r="I42" s="748"/>
      <c r="J42" s="749"/>
      <c r="K42" s="750"/>
    </row>
    <row r="43" spans="1:12" ht="39.950000000000003" customHeight="1">
      <c r="A43" s="466">
        <v>24</v>
      </c>
      <c r="B43" s="466" t="s">
        <v>599</v>
      </c>
      <c r="C43" s="728" t="s">
        <v>186</v>
      </c>
      <c r="D43" s="773" t="s">
        <v>160</v>
      </c>
      <c r="E43" s="774"/>
      <c r="F43" s="774"/>
      <c r="G43" s="775"/>
      <c r="H43" s="469" t="s">
        <v>163</v>
      </c>
      <c r="I43" s="468">
        <v>1.2</v>
      </c>
      <c r="J43" s="468">
        <v>24785.86</v>
      </c>
      <c r="K43" s="468">
        <v>29743.03</v>
      </c>
    </row>
    <row r="44" spans="1:12" ht="39.950000000000003" customHeight="1">
      <c r="A44" s="827" t="s">
        <v>17</v>
      </c>
      <c r="B44" s="828"/>
      <c r="C44" s="828"/>
      <c r="D44" s="828"/>
      <c r="E44" s="828"/>
      <c r="F44" s="828"/>
      <c r="G44" s="828"/>
      <c r="H44" s="828"/>
      <c r="I44" s="828"/>
      <c r="J44" s="828"/>
      <c r="K44" s="765">
        <v>625464</v>
      </c>
      <c r="L44" s="475"/>
    </row>
    <row r="45" spans="1:12" ht="39.950000000000003" customHeight="1">
      <c r="A45" s="425"/>
      <c r="K45" s="766"/>
      <c r="L45" s="767"/>
    </row>
    <row r="46" spans="1:12" ht="39.950000000000003" customHeight="1"/>
    <row r="47" spans="1:12" ht="39.950000000000003" customHeight="1"/>
    <row r="51" ht="25.5" customHeight="1"/>
  </sheetData>
  <mergeCells count="42">
    <mergeCell ref="A2:K4"/>
    <mergeCell ref="A5:K5"/>
    <mergeCell ref="A6:A10"/>
    <mergeCell ref="B6:B10"/>
    <mergeCell ref="C6:C10"/>
    <mergeCell ref="D6:G10"/>
    <mergeCell ref="H8:I9"/>
    <mergeCell ref="J6:J7"/>
    <mergeCell ref="K6:K7"/>
    <mergeCell ref="D23:G23"/>
    <mergeCell ref="D11:G11"/>
    <mergeCell ref="D12:G12"/>
    <mergeCell ref="D13:G13"/>
    <mergeCell ref="D14:G14"/>
    <mergeCell ref="D15:G15"/>
    <mergeCell ref="D16:G16"/>
    <mergeCell ref="D18:G18"/>
    <mergeCell ref="D19:G19"/>
    <mergeCell ref="D20:G20"/>
    <mergeCell ref="D21:G21"/>
    <mergeCell ref="D22:G22"/>
    <mergeCell ref="D17:G17"/>
    <mergeCell ref="D29:G29"/>
    <mergeCell ref="D30:G30"/>
    <mergeCell ref="D31:G31"/>
    <mergeCell ref="D32:G32"/>
    <mergeCell ref="D24:G24"/>
    <mergeCell ref="D25:G25"/>
    <mergeCell ref="D26:G26"/>
    <mergeCell ref="D27:G27"/>
    <mergeCell ref="D28:G28"/>
    <mergeCell ref="D43:G43"/>
    <mergeCell ref="A44:J44"/>
    <mergeCell ref="D33:G33"/>
    <mergeCell ref="D34:G34"/>
    <mergeCell ref="D35:G35"/>
    <mergeCell ref="D37:G37"/>
    <mergeCell ref="D39:G39"/>
    <mergeCell ref="D41:G41"/>
    <mergeCell ref="D40:G40"/>
    <mergeCell ref="D38:G38"/>
    <mergeCell ref="D42:G42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0"/>
  <sheetViews>
    <sheetView view="pageBreakPreview" topLeftCell="A4" zoomScale="85" zoomScaleNormal="100" zoomScaleSheetLayoutView="85" workbookViewId="0">
      <selection activeCell="P4" sqref="P1:T1048576"/>
    </sheetView>
  </sheetViews>
  <sheetFormatPr defaultColWidth="8.85546875" defaultRowHeight="14.25" customHeight="1" zeroHeight="1"/>
  <cols>
    <col min="1" max="1" width="11.85546875" style="318" customWidth="1"/>
    <col min="2" max="2" width="46.42578125" style="318" customWidth="1"/>
    <col min="3" max="3" width="22.85546875" style="318" bestFit="1" customWidth="1"/>
    <col min="4" max="13" width="14.140625" style="318" customWidth="1"/>
    <col min="14" max="14" width="15" style="318" customWidth="1"/>
    <col min="15" max="15" width="17.42578125" style="318" customWidth="1"/>
    <col min="16" max="16" width="8.85546875" style="318"/>
    <col min="17" max="17" width="17" style="318" customWidth="1"/>
    <col min="18" max="18" width="15" style="318" customWidth="1"/>
    <col min="19" max="19" width="14.5703125" style="318" bestFit="1" customWidth="1"/>
    <col min="20" max="16384" width="8.85546875" style="318"/>
  </cols>
  <sheetData>
    <row r="1" spans="1:19" ht="53.25" customHeight="1">
      <c r="A1" s="317"/>
      <c r="B1" s="317"/>
      <c r="D1" s="319"/>
      <c r="E1" s="320"/>
      <c r="F1" s="320"/>
      <c r="G1" s="320"/>
      <c r="H1" s="320"/>
      <c r="I1" s="320"/>
      <c r="J1" s="320"/>
      <c r="K1" s="320"/>
      <c r="L1" s="320"/>
      <c r="M1" s="319"/>
      <c r="N1" s="320"/>
      <c r="O1" s="320"/>
      <c r="P1" s="320"/>
    </row>
    <row r="2" spans="1:19" ht="37.5" customHeight="1">
      <c r="A2" s="840" t="s">
        <v>845</v>
      </c>
      <c r="B2" s="840"/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372"/>
    </row>
    <row r="3" spans="1:19" ht="15.75" customHeight="1">
      <c r="A3" s="841" t="s">
        <v>513</v>
      </c>
      <c r="B3" s="841"/>
      <c r="C3" s="841"/>
      <c r="D3" s="841"/>
      <c r="E3" s="841"/>
      <c r="F3" s="841"/>
      <c r="G3" s="841"/>
      <c r="H3" s="841"/>
      <c r="I3" s="841"/>
      <c r="J3" s="841"/>
      <c r="K3" s="841"/>
      <c r="L3" s="841"/>
      <c r="M3" s="841"/>
      <c r="N3" s="841"/>
      <c r="O3" s="841"/>
      <c r="P3" s="373"/>
    </row>
    <row r="4" spans="1:19" ht="15.75" thickBot="1">
      <c r="A4" s="389" t="s">
        <v>161</v>
      </c>
      <c r="B4" s="390" t="s">
        <v>481</v>
      </c>
      <c r="C4" s="391" t="s">
        <v>514</v>
      </c>
      <c r="D4" s="392" t="s">
        <v>515</v>
      </c>
      <c r="E4" s="392" t="s">
        <v>516</v>
      </c>
      <c r="F4" s="392" t="s">
        <v>517</v>
      </c>
      <c r="G4" s="392" t="s">
        <v>518</v>
      </c>
      <c r="H4" s="392" t="s">
        <v>519</v>
      </c>
      <c r="I4" s="392" t="s">
        <v>520</v>
      </c>
      <c r="J4" s="392" t="s">
        <v>521</v>
      </c>
      <c r="K4" s="392" t="s">
        <v>522</v>
      </c>
      <c r="L4" s="392" t="s">
        <v>523</v>
      </c>
      <c r="M4" s="392" t="s">
        <v>524</v>
      </c>
      <c r="N4" s="392" t="s">
        <v>525</v>
      </c>
      <c r="O4" s="393" t="s">
        <v>526</v>
      </c>
    </row>
    <row r="5" spans="1:19">
      <c r="A5" s="322"/>
      <c r="B5" s="323" t="s">
        <v>22</v>
      </c>
      <c r="C5" s="768">
        <v>1</v>
      </c>
      <c r="D5" s="324"/>
      <c r="E5" s="324">
        <v>9.0899999999999995E-2</v>
      </c>
      <c r="F5" s="324">
        <v>9.0899999999999995E-2</v>
      </c>
      <c r="G5" s="324">
        <v>9.0899999999999995E-2</v>
      </c>
      <c r="H5" s="324">
        <v>9.0899999999999995E-2</v>
      </c>
      <c r="I5" s="324">
        <v>9.0899999999999995E-2</v>
      </c>
      <c r="J5" s="324">
        <v>9.0899999999999995E-2</v>
      </c>
      <c r="K5" s="324">
        <v>9.0899999999999995E-2</v>
      </c>
      <c r="L5" s="324">
        <v>9.0899999999999995E-2</v>
      </c>
      <c r="M5" s="324">
        <v>9.0899999999999995E-2</v>
      </c>
      <c r="N5" s="324">
        <v>9.0899999999999995E-2</v>
      </c>
      <c r="O5" s="324">
        <v>9.0999999999999998E-2</v>
      </c>
      <c r="Q5" s="325"/>
    </row>
    <row r="6" spans="1:19" ht="15" thickBot="1">
      <c r="A6" s="326"/>
      <c r="B6" s="327"/>
      <c r="C6" s="328">
        <v>264071.67</v>
      </c>
      <c r="D6" s="329"/>
      <c r="E6" s="329">
        <v>24004.11</v>
      </c>
      <c r="F6" s="329">
        <v>24004.11</v>
      </c>
      <c r="G6" s="329">
        <v>24004.11</v>
      </c>
      <c r="H6" s="329">
        <v>24004.11</v>
      </c>
      <c r="I6" s="329">
        <v>24004.11</v>
      </c>
      <c r="J6" s="329">
        <v>24004.11</v>
      </c>
      <c r="K6" s="329">
        <v>24004.11</v>
      </c>
      <c r="L6" s="329">
        <v>24004.11</v>
      </c>
      <c r="M6" s="329">
        <v>24004.11</v>
      </c>
      <c r="N6" s="329">
        <v>24004.11</v>
      </c>
      <c r="O6" s="329">
        <v>24030.52</v>
      </c>
      <c r="Q6" s="330"/>
      <c r="R6" s="330"/>
      <c r="S6" s="330"/>
    </row>
    <row r="7" spans="1:19" ht="15" customHeight="1" thickTop="1">
      <c r="A7" s="331"/>
      <c r="B7" s="332" t="s">
        <v>601</v>
      </c>
      <c r="C7" s="769">
        <v>1</v>
      </c>
      <c r="D7" s="333"/>
      <c r="E7" s="333"/>
      <c r="F7" s="334">
        <v>0.1</v>
      </c>
      <c r="G7" s="334">
        <v>0.1</v>
      </c>
      <c r="H7" s="334">
        <v>0.1</v>
      </c>
      <c r="I7" s="334">
        <v>0.1</v>
      </c>
      <c r="J7" s="334">
        <v>0.1</v>
      </c>
      <c r="K7" s="334">
        <v>0.1</v>
      </c>
      <c r="L7" s="334">
        <v>0.1</v>
      </c>
      <c r="M7" s="334">
        <v>0.1</v>
      </c>
      <c r="N7" s="334">
        <v>0.1</v>
      </c>
      <c r="O7" s="334">
        <v>0.1</v>
      </c>
      <c r="Q7" s="325"/>
      <c r="S7" s="330"/>
    </row>
    <row r="8" spans="1:19" ht="15" thickBot="1">
      <c r="A8" s="336"/>
      <c r="B8" s="337"/>
      <c r="C8" s="343">
        <v>225792</v>
      </c>
      <c r="D8" s="338"/>
      <c r="E8" s="338"/>
      <c r="F8" s="339">
        <v>22579.200000000001</v>
      </c>
      <c r="G8" s="339">
        <v>22579.200000000001</v>
      </c>
      <c r="H8" s="339">
        <v>22579.200000000001</v>
      </c>
      <c r="I8" s="339">
        <v>22579.200000000001</v>
      </c>
      <c r="J8" s="339">
        <v>22579.200000000001</v>
      </c>
      <c r="K8" s="339">
        <v>22579.200000000001</v>
      </c>
      <c r="L8" s="339">
        <v>22579.200000000001</v>
      </c>
      <c r="M8" s="339">
        <v>22579.200000000001</v>
      </c>
      <c r="N8" s="339">
        <v>22579.200000000001</v>
      </c>
      <c r="O8" s="339">
        <v>22579.200000000001</v>
      </c>
      <c r="Q8" s="330"/>
      <c r="R8" s="330"/>
      <c r="S8" s="330"/>
    </row>
    <row r="9" spans="1:19" ht="15" customHeight="1" thickTop="1">
      <c r="A9" s="331"/>
      <c r="B9" s="332" t="s">
        <v>758</v>
      </c>
      <c r="C9" s="769">
        <v>1</v>
      </c>
      <c r="D9" s="333"/>
      <c r="E9" s="333"/>
      <c r="F9" s="334">
        <v>0.1</v>
      </c>
      <c r="G9" s="334">
        <v>0.1</v>
      </c>
      <c r="H9" s="334">
        <v>0.1</v>
      </c>
      <c r="I9" s="334">
        <v>0.1</v>
      </c>
      <c r="J9" s="334">
        <v>0.1</v>
      </c>
      <c r="K9" s="334">
        <v>0.1</v>
      </c>
      <c r="L9" s="334">
        <v>0.1</v>
      </c>
      <c r="M9" s="334">
        <v>0.1</v>
      </c>
      <c r="N9" s="334">
        <v>0.1</v>
      </c>
      <c r="O9" s="334">
        <v>0.1</v>
      </c>
      <c r="Q9" s="325"/>
      <c r="S9" s="330"/>
    </row>
    <row r="10" spans="1:19" ht="15" thickBot="1">
      <c r="A10" s="336"/>
      <c r="B10" s="337"/>
      <c r="C10" s="343">
        <v>4725567</v>
      </c>
      <c r="D10" s="338"/>
      <c r="E10" s="338"/>
      <c r="F10" s="339">
        <v>472556.7</v>
      </c>
      <c r="G10" s="339">
        <v>472556.7</v>
      </c>
      <c r="H10" s="339">
        <v>472556.7</v>
      </c>
      <c r="I10" s="339">
        <v>472556.7</v>
      </c>
      <c r="J10" s="339">
        <v>472556.7</v>
      </c>
      <c r="K10" s="339">
        <v>472556.7</v>
      </c>
      <c r="L10" s="339">
        <v>472556.7</v>
      </c>
      <c r="M10" s="339">
        <v>472556.7</v>
      </c>
      <c r="N10" s="339">
        <v>472556.7</v>
      </c>
      <c r="O10" s="339">
        <v>472556.7</v>
      </c>
      <c r="Q10" s="330"/>
      <c r="R10" s="330"/>
      <c r="S10" s="330"/>
    </row>
    <row r="11" spans="1:19" ht="26.25" thickTop="1">
      <c r="A11" s="331"/>
      <c r="B11" s="341" t="s">
        <v>660</v>
      </c>
      <c r="C11" s="342">
        <v>1</v>
      </c>
      <c r="D11" s="333"/>
      <c r="E11" s="333"/>
      <c r="F11" s="334">
        <v>0.1</v>
      </c>
      <c r="G11" s="334">
        <v>0.1</v>
      </c>
      <c r="H11" s="334">
        <v>0.1</v>
      </c>
      <c r="I11" s="334">
        <v>0.1</v>
      </c>
      <c r="J11" s="334">
        <v>0.1</v>
      </c>
      <c r="K11" s="334">
        <v>0.1</v>
      </c>
      <c r="L11" s="334">
        <v>0.1</v>
      </c>
      <c r="M11" s="334">
        <v>0.1</v>
      </c>
      <c r="N11" s="334">
        <v>0.1</v>
      </c>
      <c r="O11" s="335">
        <v>0.1</v>
      </c>
      <c r="Q11" s="330"/>
      <c r="R11" s="330"/>
      <c r="S11" s="330"/>
    </row>
    <row r="12" spans="1:19" ht="15" thickBot="1">
      <c r="A12" s="326"/>
      <c r="B12" s="327"/>
      <c r="C12" s="343">
        <v>2440386.9</v>
      </c>
      <c r="D12" s="344"/>
      <c r="E12" s="344"/>
      <c r="F12" s="339">
        <v>244038.69</v>
      </c>
      <c r="G12" s="339">
        <v>244038.69</v>
      </c>
      <c r="H12" s="339">
        <v>244038.69</v>
      </c>
      <c r="I12" s="339">
        <v>244038.69</v>
      </c>
      <c r="J12" s="339">
        <v>244038.69</v>
      </c>
      <c r="K12" s="339">
        <v>244038.69</v>
      </c>
      <c r="L12" s="339">
        <v>244038.69</v>
      </c>
      <c r="M12" s="339">
        <v>244038.69</v>
      </c>
      <c r="N12" s="339">
        <v>244038.69</v>
      </c>
      <c r="O12" s="339">
        <v>244038.69</v>
      </c>
      <c r="Q12" s="330"/>
      <c r="R12" s="330"/>
      <c r="S12" s="330"/>
    </row>
    <row r="13" spans="1:19" ht="15" customHeight="1" thickTop="1">
      <c r="A13" s="331"/>
      <c r="B13" s="341" t="s">
        <v>15</v>
      </c>
      <c r="C13" s="342">
        <v>1</v>
      </c>
      <c r="D13" s="333"/>
      <c r="E13" s="333"/>
      <c r="F13" s="334">
        <v>0.1</v>
      </c>
      <c r="G13" s="334">
        <v>0.1</v>
      </c>
      <c r="H13" s="334">
        <v>0.1</v>
      </c>
      <c r="I13" s="334">
        <v>0.1</v>
      </c>
      <c r="J13" s="334">
        <v>0.1</v>
      </c>
      <c r="K13" s="334">
        <v>0.1</v>
      </c>
      <c r="L13" s="334">
        <v>0.1</v>
      </c>
      <c r="M13" s="334">
        <v>0.1</v>
      </c>
      <c r="N13" s="334">
        <v>0.1</v>
      </c>
      <c r="O13" s="335">
        <v>0.1</v>
      </c>
      <c r="Q13" s="325"/>
      <c r="S13" s="330"/>
    </row>
    <row r="14" spans="1:19" ht="15" thickBot="1">
      <c r="A14" s="326"/>
      <c r="B14" s="327"/>
      <c r="C14" s="343">
        <v>7396.95</v>
      </c>
      <c r="D14" s="344"/>
      <c r="E14" s="344"/>
      <c r="F14" s="339">
        <v>739.7</v>
      </c>
      <c r="G14" s="339">
        <v>739.7</v>
      </c>
      <c r="H14" s="339">
        <v>739.7</v>
      </c>
      <c r="I14" s="339">
        <v>739.7</v>
      </c>
      <c r="J14" s="339">
        <v>739.7</v>
      </c>
      <c r="K14" s="339">
        <v>739.7</v>
      </c>
      <c r="L14" s="339">
        <v>739.7</v>
      </c>
      <c r="M14" s="339">
        <v>739.7</v>
      </c>
      <c r="N14" s="339">
        <v>739.7</v>
      </c>
      <c r="O14" s="339">
        <v>739.7</v>
      </c>
      <c r="Q14" s="330"/>
      <c r="R14" s="330"/>
      <c r="S14" s="330"/>
    </row>
    <row r="15" spans="1:19" ht="15" thickTop="1">
      <c r="A15" s="345"/>
      <c r="B15" s="346" t="s">
        <v>19</v>
      </c>
      <c r="C15" s="347">
        <v>1</v>
      </c>
      <c r="D15" s="348"/>
      <c r="E15" s="348"/>
      <c r="F15" s="334">
        <v>0.1</v>
      </c>
      <c r="G15" s="334">
        <v>0.1</v>
      </c>
      <c r="H15" s="334">
        <v>0.1</v>
      </c>
      <c r="I15" s="334">
        <v>0.1</v>
      </c>
      <c r="J15" s="334">
        <v>0.1</v>
      </c>
      <c r="K15" s="334">
        <v>0.1</v>
      </c>
      <c r="L15" s="334">
        <v>0.1</v>
      </c>
      <c r="M15" s="334">
        <v>0.1</v>
      </c>
      <c r="N15" s="334">
        <v>0.1</v>
      </c>
      <c r="O15" s="334">
        <v>0.1</v>
      </c>
      <c r="Q15" s="325"/>
      <c r="S15" s="330"/>
    </row>
    <row r="16" spans="1:19" ht="15" thickBot="1">
      <c r="A16" s="349"/>
      <c r="B16" s="350"/>
      <c r="C16" s="351">
        <v>1104120</v>
      </c>
      <c r="D16" s="339"/>
      <c r="E16" s="339"/>
      <c r="F16" s="339">
        <v>110412</v>
      </c>
      <c r="G16" s="339">
        <v>110412</v>
      </c>
      <c r="H16" s="339">
        <v>110412</v>
      </c>
      <c r="I16" s="339">
        <v>110412</v>
      </c>
      <c r="J16" s="339">
        <v>110412</v>
      </c>
      <c r="K16" s="339">
        <v>110412</v>
      </c>
      <c r="L16" s="339">
        <v>110412</v>
      </c>
      <c r="M16" s="339">
        <v>110412</v>
      </c>
      <c r="N16" s="339">
        <v>110412</v>
      </c>
      <c r="O16" s="339">
        <v>110412</v>
      </c>
      <c r="Q16" s="330"/>
      <c r="R16" s="330"/>
      <c r="S16" s="330"/>
    </row>
    <row r="17" spans="1:19" ht="12" customHeight="1" thickTop="1">
      <c r="A17" s="331"/>
      <c r="B17" s="341" t="s">
        <v>21</v>
      </c>
      <c r="C17" s="769">
        <v>1</v>
      </c>
      <c r="D17" s="334"/>
      <c r="E17" s="334"/>
      <c r="F17" s="334">
        <v>0.1</v>
      </c>
      <c r="G17" s="334">
        <v>0.1</v>
      </c>
      <c r="H17" s="334">
        <v>0.1</v>
      </c>
      <c r="I17" s="334">
        <v>0.1</v>
      </c>
      <c r="J17" s="334">
        <v>0.1</v>
      </c>
      <c r="K17" s="334">
        <v>0.1</v>
      </c>
      <c r="L17" s="334">
        <v>0.1</v>
      </c>
      <c r="M17" s="334">
        <v>0.1</v>
      </c>
      <c r="N17" s="334">
        <v>0.1</v>
      </c>
      <c r="O17" s="334">
        <v>0.1</v>
      </c>
      <c r="Q17" s="325"/>
      <c r="S17" s="330"/>
    </row>
    <row r="18" spans="1:19" ht="15" thickBot="1">
      <c r="A18" s="352"/>
      <c r="B18" s="353"/>
      <c r="C18" s="770">
        <v>136080</v>
      </c>
      <c r="D18" s="339"/>
      <c r="E18" s="339"/>
      <c r="F18" s="339">
        <v>13608</v>
      </c>
      <c r="G18" s="339">
        <v>13608</v>
      </c>
      <c r="H18" s="339">
        <v>13608</v>
      </c>
      <c r="I18" s="339">
        <v>13608</v>
      </c>
      <c r="J18" s="339">
        <v>13608</v>
      </c>
      <c r="K18" s="339">
        <v>13608</v>
      </c>
      <c r="L18" s="339">
        <v>13608</v>
      </c>
      <c r="M18" s="339">
        <v>13608</v>
      </c>
      <c r="N18" s="339">
        <v>13608</v>
      </c>
      <c r="O18" s="339">
        <v>13608</v>
      </c>
      <c r="Q18" s="330"/>
      <c r="R18" s="330"/>
      <c r="S18" s="330"/>
    </row>
    <row r="19" spans="1:19" ht="12" customHeight="1" thickTop="1">
      <c r="A19" s="331"/>
      <c r="B19" s="341" t="s">
        <v>173</v>
      </c>
      <c r="C19" s="769">
        <v>1</v>
      </c>
      <c r="D19" s="334"/>
      <c r="E19" s="334"/>
      <c r="F19" s="334">
        <v>0.1</v>
      </c>
      <c r="G19" s="334">
        <v>0.1</v>
      </c>
      <c r="H19" s="334">
        <v>0.1</v>
      </c>
      <c r="I19" s="334">
        <v>0.1</v>
      </c>
      <c r="J19" s="334">
        <v>0.1</v>
      </c>
      <c r="K19" s="334">
        <v>0.1</v>
      </c>
      <c r="L19" s="334">
        <v>0.1</v>
      </c>
      <c r="M19" s="334">
        <v>0.1</v>
      </c>
      <c r="N19" s="334">
        <v>0.1</v>
      </c>
      <c r="O19" s="334">
        <v>0.1</v>
      </c>
      <c r="Q19" s="325"/>
      <c r="S19" s="330"/>
    </row>
    <row r="20" spans="1:19" ht="15" thickBot="1">
      <c r="A20" s="352"/>
      <c r="B20" s="353"/>
      <c r="C20" s="770">
        <v>32400</v>
      </c>
      <c r="D20" s="339"/>
      <c r="E20" s="339"/>
      <c r="F20" s="339">
        <v>3240</v>
      </c>
      <c r="G20" s="339">
        <v>3240</v>
      </c>
      <c r="H20" s="339">
        <v>3240</v>
      </c>
      <c r="I20" s="339">
        <v>3240</v>
      </c>
      <c r="J20" s="339">
        <v>3240</v>
      </c>
      <c r="K20" s="339">
        <v>3240</v>
      </c>
      <c r="L20" s="339">
        <v>3240</v>
      </c>
      <c r="M20" s="339">
        <v>3240</v>
      </c>
      <c r="N20" s="339">
        <v>3240</v>
      </c>
      <c r="O20" s="339">
        <v>3240</v>
      </c>
      <c r="Q20" s="330"/>
      <c r="R20" s="330"/>
      <c r="S20" s="330"/>
    </row>
    <row r="21" spans="1:19" ht="12" customHeight="1" thickTop="1">
      <c r="A21" s="331"/>
      <c r="B21" s="341" t="s">
        <v>159</v>
      </c>
      <c r="C21" s="769">
        <v>1</v>
      </c>
      <c r="D21" s="334">
        <v>0.5</v>
      </c>
      <c r="E21" s="334">
        <v>0.5</v>
      </c>
      <c r="F21" s="334"/>
      <c r="G21" s="334"/>
      <c r="H21" s="334"/>
      <c r="I21" s="334"/>
      <c r="J21" s="334"/>
      <c r="K21" s="334"/>
      <c r="L21" s="334"/>
      <c r="M21" s="334"/>
      <c r="N21" s="334"/>
      <c r="O21" s="335"/>
      <c r="Q21" s="325"/>
      <c r="S21" s="330"/>
    </row>
    <row r="22" spans="1:19" ht="15" thickBot="1">
      <c r="A22" s="352"/>
      <c r="B22" s="353"/>
      <c r="C22" s="770">
        <v>446145.48</v>
      </c>
      <c r="D22" s="339">
        <v>223072.74</v>
      </c>
      <c r="E22" s="339">
        <v>223072.74</v>
      </c>
      <c r="F22" s="339"/>
      <c r="G22" s="339"/>
      <c r="H22" s="339"/>
      <c r="I22" s="339"/>
      <c r="J22" s="339"/>
      <c r="K22" s="339"/>
      <c r="L22" s="339"/>
      <c r="M22" s="339"/>
      <c r="N22" s="339"/>
      <c r="O22" s="340"/>
      <c r="Q22" s="330"/>
      <c r="R22" s="330"/>
      <c r="S22" s="330"/>
    </row>
    <row r="23" spans="1:19" ht="15" thickTop="1">
      <c r="A23" s="374"/>
      <c r="B23" s="375"/>
      <c r="C23" s="376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8"/>
      <c r="Q23" s="330"/>
      <c r="R23" s="330"/>
      <c r="S23" s="330"/>
    </row>
    <row r="24" spans="1:19" ht="14.25" customHeight="1">
      <c r="A24" s="842" t="s">
        <v>527</v>
      </c>
      <c r="B24" s="843"/>
      <c r="C24" s="354"/>
      <c r="D24" s="355">
        <v>2.3800000000000002E-2</v>
      </c>
      <c r="E24" s="355">
        <v>2.63E-2</v>
      </c>
      <c r="F24" s="355">
        <v>9.5000000000000001E-2</v>
      </c>
      <c r="G24" s="355">
        <v>9.5000000000000001E-2</v>
      </c>
      <c r="H24" s="355">
        <v>9.5000000000000001E-2</v>
      </c>
      <c r="I24" s="355">
        <v>9.5000000000000001E-2</v>
      </c>
      <c r="J24" s="355">
        <v>9.5000000000000001E-2</v>
      </c>
      <c r="K24" s="355">
        <v>9.5000000000000001E-2</v>
      </c>
      <c r="L24" s="355">
        <v>9.5000000000000001E-2</v>
      </c>
      <c r="M24" s="355">
        <v>9.5000000000000001E-2</v>
      </c>
      <c r="N24" s="355">
        <v>9.5000000000000001E-2</v>
      </c>
      <c r="O24" s="355">
        <v>9.5000000000000001E-2</v>
      </c>
      <c r="Q24" s="325"/>
      <c r="S24" s="330"/>
    </row>
    <row r="25" spans="1:19">
      <c r="A25" s="844" t="s">
        <v>247</v>
      </c>
      <c r="B25" s="845"/>
      <c r="C25" s="356"/>
      <c r="D25" s="357">
        <v>223072.74</v>
      </c>
      <c r="E25" s="357">
        <v>247076.85</v>
      </c>
      <c r="F25" s="357">
        <v>891178.4</v>
      </c>
      <c r="G25" s="357">
        <v>891178.4</v>
      </c>
      <c r="H25" s="357">
        <v>891178.4</v>
      </c>
      <c r="I25" s="357">
        <v>891178.4</v>
      </c>
      <c r="J25" s="357">
        <v>891178.4</v>
      </c>
      <c r="K25" s="357">
        <v>891178.4</v>
      </c>
      <c r="L25" s="357">
        <v>891178.4</v>
      </c>
      <c r="M25" s="357">
        <v>891178.4</v>
      </c>
      <c r="N25" s="357">
        <v>891178.4</v>
      </c>
      <c r="O25" s="357">
        <v>891204.81</v>
      </c>
      <c r="P25" s="330"/>
      <c r="Q25" s="330"/>
      <c r="R25" s="330"/>
      <c r="S25" s="330"/>
    </row>
    <row r="26" spans="1:19" ht="14.25" customHeight="1">
      <c r="A26" s="844" t="s">
        <v>528</v>
      </c>
      <c r="B26" s="845"/>
      <c r="C26" s="358"/>
      <c r="D26" s="355">
        <v>2.3800000000000002E-2</v>
      </c>
      <c r="E26" s="355">
        <v>5.0099999999999999E-2</v>
      </c>
      <c r="F26" s="355">
        <v>0.14510000000000001</v>
      </c>
      <c r="G26" s="355">
        <v>0.24010000000000001</v>
      </c>
      <c r="H26" s="355">
        <v>0.33510000000000001</v>
      </c>
      <c r="I26" s="355">
        <v>0.43009999999999998</v>
      </c>
      <c r="J26" s="355">
        <v>0.52510000000000001</v>
      </c>
      <c r="K26" s="355">
        <v>0.62</v>
      </c>
      <c r="L26" s="355">
        <v>0.71499999999999997</v>
      </c>
      <c r="M26" s="355">
        <v>0.81</v>
      </c>
      <c r="N26" s="355">
        <v>0.90500000000000003</v>
      </c>
      <c r="O26" s="355">
        <v>1</v>
      </c>
      <c r="Q26" s="325"/>
      <c r="S26" s="330"/>
    </row>
    <row r="27" spans="1:19" ht="15" customHeight="1" thickBot="1">
      <c r="A27" s="838" t="s">
        <v>529</v>
      </c>
      <c r="B27" s="839"/>
      <c r="C27" s="359"/>
      <c r="D27" s="360">
        <v>223072.74</v>
      </c>
      <c r="E27" s="360">
        <v>470149.59</v>
      </c>
      <c r="F27" s="360">
        <v>1361327.99</v>
      </c>
      <c r="G27" s="360">
        <v>2252506.39</v>
      </c>
      <c r="H27" s="360">
        <v>3143684.79</v>
      </c>
      <c r="I27" s="360">
        <v>4034863.19</v>
      </c>
      <c r="J27" s="360">
        <v>4926041.59</v>
      </c>
      <c r="K27" s="360">
        <v>5817219.9900000002</v>
      </c>
      <c r="L27" s="360">
        <v>6708398.3899999997</v>
      </c>
      <c r="M27" s="360">
        <v>7599576.79</v>
      </c>
      <c r="N27" s="360">
        <v>8490755.1899999995</v>
      </c>
      <c r="O27" s="361">
        <v>9381960</v>
      </c>
      <c r="P27" s="330"/>
      <c r="Q27" s="330"/>
      <c r="R27" s="330"/>
      <c r="S27" s="330"/>
    </row>
    <row r="28" spans="1:19" ht="15" thickBot="1">
      <c r="A28" s="362"/>
      <c r="B28" s="362"/>
      <c r="C28" s="362"/>
      <c r="D28" s="362"/>
      <c r="E28" s="362"/>
      <c r="F28" s="362"/>
      <c r="G28" s="362"/>
      <c r="H28" s="362"/>
      <c r="I28" s="362"/>
      <c r="J28" s="362"/>
      <c r="K28" s="362"/>
      <c r="L28" s="362"/>
      <c r="M28" s="362"/>
      <c r="N28" s="362"/>
      <c r="O28" s="362"/>
      <c r="P28" s="362"/>
    </row>
    <row r="29" spans="1:19" ht="15" thickBot="1">
      <c r="A29" s="363"/>
      <c r="B29" s="364"/>
      <c r="C29" s="365"/>
      <c r="D29" s="366" t="s">
        <v>530</v>
      </c>
      <c r="E29" s="367"/>
      <c r="F29" s="367"/>
      <c r="G29" s="367"/>
      <c r="H29" s="367"/>
      <c r="I29" s="367"/>
      <c r="J29" s="367"/>
      <c r="K29" s="367"/>
      <c r="L29" s="367"/>
      <c r="M29" s="367"/>
      <c r="N29" s="367" t="s">
        <v>531</v>
      </c>
      <c r="O29" s="368">
        <v>9381960</v>
      </c>
      <c r="P29" s="321"/>
    </row>
    <row r="30" spans="1:19" ht="16.5" customHeight="1">
      <c r="A30" s="369"/>
      <c r="B30" s="370"/>
      <c r="C30" s="369"/>
      <c r="D30" s="369"/>
      <c r="E30" s="369"/>
      <c r="F30" s="369"/>
      <c r="G30" s="369"/>
      <c r="H30" s="369"/>
      <c r="I30" s="369"/>
      <c r="J30" s="369"/>
      <c r="K30" s="369"/>
      <c r="L30" s="369"/>
      <c r="M30" s="369"/>
      <c r="N30" s="369"/>
      <c r="O30" s="371"/>
      <c r="P30" s="369"/>
    </row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</sheetData>
  <mergeCells count="6">
    <mergeCell ref="A27:B27"/>
    <mergeCell ref="A2:O2"/>
    <mergeCell ref="A3:O3"/>
    <mergeCell ref="A24:B24"/>
    <mergeCell ref="A25:B25"/>
    <mergeCell ref="A26:B26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41"/>
  <sheetViews>
    <sheetView view="pageBreakPreview" topLeftCell="D1" zoomScale="85" zoomScaleNormal="100" zoomScaleSheetLayoutView="85" workbookViewId="0">
      <selection activeCell="P1" sqref="P1:Z1048576"/>
    </sheetView>
  </sheetViews>
  <sheetFormatPr defaultColWidth="8.85546875" defaultRowHeight="14.25" customHeight="1" zeroHeight="1"/>
  <cols>
    <col min="1" max="1" width="11.85546875" style="318" customWidth="1"/>
    <col min="2" max="2" width="46.42578125" style="318" customWidth="1"/>
    <col min="3" max="3" width="22.85546875" style="318" bestFit="1" customWidth="1"/>
    <col min="4" max="13" width="14.140625" style="318" customWidth="1"/>
    <col min="14" max="14" width="15" style="318" customWidth="1"/>
    <col min="15" max="15" width="17.42578125" style="318" customWidth="1"/>
    <col min="16" max="16" width="8.85546875" style="318"/>
    <col min="17" max="17" width="17" style="318" customWidth="1"/>
    <col min="18" max="18" width="15" style="318" customWidth="1"/>
    <col min="19" max="19" width="14.5703125" style="318" bestFit="1" customWidth="1"/>
    <col min="20" max="16384" width="8.85546875" style="318"/>
  </cols>
  <sheetData>
    <row r="1" spans="1:19" ht="53.25" customHeight="1">
      <c r="A1" s="317"/>
      <c r="B1" s="317"/>
      <c r="D1" s="319"/>
      <c r="E1" s="320"/>
      <c r="F1" s="320"/>
      <c r="G1" s="320"/>
      <c r="H1" s="320"/>
      <c r="I1" s="320"/>
      <c r="J1" s="320"/>
      <c r="K1" s="320"/>
      <c r="L1" s="320"/>
      <c r="M1" s="319"/>
      <c r="N1" s="320"/>
      <c r="O1" s="320"/>
      <c r="P1" s="320"/>
    </row>
    <row r="2" spans="1:19" ht="37.5" customHeight="1">
      <c r="A2" s="840" t="s">
        <v>845</v>
      </c>
      <c r="B2" s="840"/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372"/>
    </row>
    <row r="3" spans="1:19" ht="15.75" customHeight="1">
      <c r="A3" s="841" t="s">
        <v>513</v>
      </c>
      <c r="B3" s="841"/>
      <c r="C3" s="841"/>
      <c r="D3" s="841"/>
      <c r="E3" s="841"/>
      <c r="F3" s="841"/>
      <c r="G3" s="841"/>
      <c r="H3" s="841"/>
      <c r="I3" s="841"/>
      <c r="J3" s="841"/>
      <c r="K3" s="841"/>
      <c r="L3" s="841"/>
      <c r="M3" s="841"/>
      <c r="N3" s="841"/>
      <c r="O3" s="841"/>
      <c r="P3" s="373"/>
    </row>
    <row r="4" spans="1:19" ht="15.75" thickBot="1">
      <c r="A4" s="389" t="s">
        <v>161</v>
      </c>
      <c r="B4" s="390" t="s">
        <v>481</v>
      </c>
      <c r="C4" s="391" t="s">
        <v>514</v>
      </c>
      <c r="D4" s="392" t="s">
        <v>515</v>
      </c>
      <c r="E4" s="392" t="s">
        <v>516</v>
      </c>
      <c r="F4" s="392" t="s">
        <v>517</v>
      </c>
      <c r="G4" s="392" t="s">
        <v>518</v>
      </c>
      <c r="H4" s="392" t="s">
        <v>519</v>
      </c>
      <c r="I4" s="392" t="s">
        <v>520</v>
      </c>
      <c r="J4" s="392" t="s">
        <v>521</v>
      </c>
      <c r="K4" s="392" t="s">
        <v>522</v>
      </c>
      <c r="L4" s="392" t="s">
        <v>523</v>
      </c>
      <c r="M4" s="392" t="s">
        <v>524</v>
      </c>
      <c r="N4" s="392" t="s">
        <v>525</v>
      </c>
      <c r="O4" s="393" t="s">
        <v>526</v>
      </c>
    </row>
    <row r="5" spans="1:19">
      <c r="A5" s="322"/>
      <c r="B5" s="323" t="s">
        <v>22</v>
      </c>
      <c r="C5" s="768">
        <v>1</v>
      </c>
      <c r="D5" s="324"/>
      <c r="E5" s="324">
        <v>9.0899999999999995E-2</v>
      </c>
      <c r="F5" s="324">
        <v>9.0899999999999995E-2</v>
      </c>
      <c r="G5" s="324">
        <v>9.0899999999999995E-2</v>
      </c>
      <c r="H5" s="324">
        <v>9.0899999999999995E-2</v>
      </c>
      <c r="I5" s="324">
        <v>9.0899999999999995E-2</v>
      </c>
      <c r="J5" s="324">
        <v>9.0899999999999995E-2</v>
      </c>
      <c r="K5" s="324">
        <v>9.0899999999999995E-2</v>
      </c>
      <c r="L5" s="324">
        <v>9.0899999999999995E-2</v>
      </c>
      <c r="M5" s="324">
        <v>9.0899999999999995E-2</v>
      </c>
      <c r="N5" s="324">
        <v>9.0899999999999995E-2</v>
      </c>
      <c r="O5" s="324">
        <v>9.0999999999999998E-2</v>
      </c>
      <c r="Q5" s="325"/>
    </row>
    <row r="6" spans="1:19" ht="15" thickBot="1">
      <c r="A6" s="326"/>
      <c r="B6" s="327"/>
      <c r="C6" s="328">
        <v>17604.78</v>
      </c>
      <c r="D6" s="329"/>
      <c r="E6" s="329">
        <v>1600.27</v>
      </c>
      <c r="F6" s="329">
        <v>1600.27</v>
      </c>
      <c r="G6" s="329">
        <v>1600.27</v>
      </c>
      <c r="H6" s="329">
        <v>1600.27</v>
      </c>
      <c r="I6" s="329">
        <v>1600.27</v>
      </c>
      <c r="J6" s="329">
        <v>1600.27</v>
      </c>
      <c r="K6" s="329">
        <v>1600.27</v>
      </c>
      <c r="L6" s="329">
        <v>1600.27</v>
      </c>
      <c r="M6" s="329">
        <v>1600.27</v>
      </c>
      <c r="N6" s="329">
        <v>1600.27</v>
      </c>
      <c r="O6" s="329">
        <v>1602.03</v>
      </c>
      <c r="Q6" s="330"/>
      <c r="R6" s="330"/>
      <c r="S6" s="330"/>
    </row>
    <row r="7" spans="1:19" ht="15" customHeight="1" thickTop="1">
      <c r="A7" s="331"/>
      <c r="B7" s="332" t="s">
        <v>601</v>
      </c>
      <c r="C7" s="769">
        <v>1</v>
      </c>
      <c r="D7" s="333"/>
      <c r="E7" s="333"/>
      <c r="F7" s="334">
        <v>0.1</v>
      </c>
      <c r="G7" s="334">
        <v>0.1</v>
      </c>
      <c r="H7" s="334">
        <v>0.1</v>
      </c>
      <c r="I7" s="334">
        <v>0.1</v>
      </c>
      <c r="J7" s="334">
        <v>0.1</v>
      </c>
      <c r="K7" s="334">
        <v>0.1</v>
      </c>
      <c r="L7" s="334">
        <v>0.1</v>
      </c>
      <c r="M7" s="334">
        <v>0.1</v>
      </c>
      <c r="N7" s="334">
        <v>0.1</v>
      </c>
      <c r="O7" s="334">
        <v>0.1</v>
      </c>
      <c r="Q7" s="325"/>
      <c r="S7" s="330"/>
    </row>
    <row r="8" spans="1:19" ht="15" thickBot="1">
      <c r="A8" s="336"/>
      <c r="B8" s="337"/>
      <c r="C8" s="343">
        <v>15052.8</v>
      </c>
      <c r="D8" s="338"/>
      <c r="E8" s="338"/>
      <c r="F8" s="339">
        <v>1505.28</v>
      </c>
      <c r="G8" s="339">
        <v>1505.28</v>
      </c>
      <c r="H8" s="339">
        <v>1505.28</v>
      </c>
      <c r="I8" s="339">
        <v>1505.28</v>
      </c>
      <c r="J8" s="339">
        <v>1505.28</v>
      </c>
      <c r="K8" s="339">
        <v>1505.28</v>
      </c>
      <c r="L8" s="339">
        <v>1505.28</v>
      </c>
      <c r="M8" s="339">
        <v>1505.28</v>
      </c>
      <c r="N8" s="339">
        <v>1505.28</v>
      </c>
      <c r="O8" s="339">
        <v>1505.28</v>
      </c>
      <c r="Q8" s="330"/>
      <c r="R8" s="330"/>
      <c r="S8" s="330"/>
    </row>
    <row r="9" spans="1:19" ht="15" customHeight="1" thickTop="1">
      <c r="A9" s="331"/>
      <c r="B9" s="332" t="s">
        <v>758</v>
      </c>
      <c r="C9" s="769">
        <v>1</v>
      </c>
      <c r="D9" s="333"/>
      <c r="E9" s="333"/>
      <c r="F9" s="334">
        <v>0.1</v>
      </c>
      <c r="G9" s="334">
        <v>0.1</v>
      </c>
      <c r="H9" s="334">
        <v>0.1</v>
      </c>
      <c r="I9" s="334">
        <v>0.1</v>
      </c>
      <c r="J9" s="334">
        <v>0.1</v>
      </c>
      <c r="K9" s="334">
        <v>0.1</v>
      </c>
      <c r="L9" s="334">
        <v>0.1</v>
      </c>
      <c r="M9" s="334">
        <v>0.1</v>
      </c>
      <c r="N9" s="334">
        <v>0.1</v>
      </c>
      <c r="O9" s="334">
        <v>0.1</v>
      </c>
      <c r="Q9" s="325"/>
      <c r="S9" s="330"/>
    </row>
    <row r="10" spans="1:19" ht="15" thickBot="1">
      <c r="A10" s="336"/>
      <c r="B10" s="337"/>
      <c r="C10" s="343">
        <v>315037.8</v>
      </c>
      <c r="D10" s="338"/>
      <c r="E10" s="338"/>
      <c r="F10" s="339">
        <v>31503.78</v>
      </c>
      <c r="G10" s="339">
        <v>31503.78</v>
      </c>
      <c r="H10" s="339">
        <v>31503.78</v>
      </c>
      <c r="I10" s="339">
        <v>31503.78</v>
      </c>
      <c r="J10" s="339">
        <v>31503.78</v>
      </c>
      <c r="K10" s="339">
        <v>31503.78</v>
      </c>
      <c r="L10" s="339">
        <v>31503.78</v>
      </c>
      <c r="M10" s="339">
        <v>31503.78</v>
      </c>
      <c r="N10" s="339">
        <v>31503.78</v>
      </c>
      <c r="O10" s="339">
        <v>31503.78</v>
      </c>
      <c r="Q10" s="330"/>
      <c r="R10" s="330"/>
      <c r="S10" s="330"/>
    </row>
    <row r="11" spans="1:19" ht="15" customHeight="1" thickTop="1">
      <c r="A11" s="331"/>
      <c r="B11" s="341" t="s">
        <v>660</v>
      </c>
      <c r="C11" s="342">
        <v>1</v>
      </c>
      <c r="D11" s="333"/>
      <c r="E11" s="333"/>
      <c r="F11" s="334">
        <v>0.1</v>
      </c>
      <c r="G11" s="334">
        <v>0.1</v>
      </c>
      <c r="H11" s="334">
        <v>0.1</v>
      </c>
      <c r="I11" s="334">
        <v>0.1</v>
      </c>
      <c r="J11" s="334">
        <v>0.1</v>
      </c>
      <c r="K11" s="334">
        <v>0.1</v>
      </c>
      <c r="L11" s="334">
        <v>0.1</v>
      </c>
      <c r="M11" s="334">
        <v>0.1</v>
      </c>
      <c r="N11" s="334">
        <v>0.1</v>
      </c>
      <c r="O11" s="335">
        <v>0.1</v>
      </c>
      <c r="Q11" s="325"/>
      <c r="S11" s="330"/>
    </row>
    <row r="12" spans="1:19" ht="15" thickBot="1">
      <c r="A12" s="326"/>
      <c r="B12" s="327"/>
      <c r="C12" s="343">
        <v>162692.46</v>
      </c>
      <c r="D12" s="344"/>
      <c r="E12" s="344"/>
      <c r="F12" s="339">
        <v>16269.25</v>
      </c>
      <c r="G12" s="339">
        <v>16269.25</v>
      </c>
      <c r="H12" s="339">
        <v>16269.25</v>
      </c>
      <c r="I12" s="339">
        <v>16269.25</v>
      </c>
      <c r="J12" s="339">
        <v>16269.25</v>
      </c>
      <c r="K12" s="339">
        <v>16269.25</v>
      </c>
      <c r="L12" s="339">
        <v>16269.25</v>
      </c>
      <c r="M12" s="339">
        <v>16269.25</v>
      </c>
      <c r="N12" s="339">
        <v>16269.25</v>
      </c>
      <c r="O12" s="339">
        <v>16269.25</v>
      </c>
      <c r="Q12" s="330"/>
      <c r="R12" s="330"/>
      <c r="S12" s="330"/>
    </row>
    <row r="13" spans="1:19" ht="18.75" customHeight="1" thickTop="1">
      <c r="A13" s="331"/>
      <c r="B13" s="341" t="s">
        <v>15</v>
      </c>
      <c r="C13" s="342">
        <v>1</v>
      </c>
      <c r="D13" s="333"/>
      <c r="E13" s="333"/>
      <c r="F13" s="334">
        <v>0.1</v>
      </c>
      <c r="G13" s="334">
        <v>0.1</v>
      </c>
      <c r="H13" s="334">
        <v>0.1</v>
      </c>
      <c r="I13" s="334">
        <v>0.1</v>
      </c>
      <c r="J13" s="334">
        <v>0.1</v>
      </c>
      <c r="K13" s="334">
        <v>0.1</v>
      </c>
      <c r="L13" s="334">
        <v>0.1</v>
      </c>
      <c r="M13" s="334">
        <v>0.1</v>
      </c>
      <c r="N13" s="334">
        <v>0.1</v>
      </c>
      <c r="O13" s="335">
        <v>0.1</v>
      </c>
      <c r="Q13" s="330"/>
      <c r="R13" s="330"/>
      <c r="S13" s="330"/>
    </row>
    <row r="14" spans="1:19" ht="18.75" customHeight="1" thickBot="1">
      <c r="A14" s="326"/>
      <c r="B14" s="327"/>
      <c r="C14" s="343">
        <v>493.13</v>
      </c>
      <c r="D14" s="344"/>
      <c r="E14" s="344"/>
      <c r="F14" s="339">
        <v>49.31</v>
      </c>
      <c r="G14" s="339">
        <v>49.31</v>
      </c>
      <c r="H14" s="339">
        <v>49.31</v>
      </c>
      <c r="I14" s="339">
        <v>49.31</v>
      </c>
      <c r="J14" s="339">
        <v>49.31</v>
      </c>
      <c r="K14" s="339">
        <v>49.31</v>
      </c>
      <c r="L14" s="339">
        <v>49.31</v>
      </c>
      <c r="M14" s="339">
        <v>49.31</v>
      </c>
      <c r="N14" s="339">
        <v>49.31</v>
      </c>
      <c r="O14" s="339">
        <v>49.31</v>
      </c>
      <c r="Q14" s="330"/>
      <c r="R14" s="330"/>
      <c r="S14" s="330"/>
    </row>
    <row r="15" spans="1:19" ht="15" thickTop="1">
      <c r="A15" s="345"/>
      <c r="B15" s="346" t="s">
        <v>19</v>
      </c>
      <c r="C15" s="347">
        <v>1</v>
      </c>
      <c r="D15" s="348"/>
      <c r="E15" s="348"/>
      <c r="F15" s="334">
        <v>0.1</v>
      </c>
      <c r="G15" s="334">
        <v>0.1</v>
      </c>
      <c r="H15" s="334">
        <v>0.1</v>
      </c>
      <c r="I15" s="334">
        <v>0.1</v>
      </c>
      <c r="J15" s="334">
        <v>0.1</v>
      </c>
      <c r="K15" s="334">
        <v>0.1</v>
      </c>
      <c r="L15" s="334">
        <v>0.1</v>
      </c>
      <c r="M15" s="334">
        <v>0.1</v>
      </c>
      <c r="N15" s="334">
        <v>0.1</v>
      </c>
      <c r="O15" s="334">
        <v>0.1</v>
      </c>
      <c r="Q15" s="325"/>
      <c r="S15" s="330"/>
    </row>
    <row r="16" spans="1:19" ht="15" thickBot="1">
      <c r="A16" s="349"/>
      <c r="B16" s="350"/>
      <c r="C16" s="351">
        <v>73608</v>
      </c>
      <c r="D16" s="339"/>
      <c r="E16" s="339"/>
      <c r="F16" s="339">
        <v>7360.8</v>
      </c>
      <c r="G16" s="339">
        <v>7360.8</v>
      </c>
      <c r="H16" s="339">
        <v>7360.8</v>
      </c>
      <c r="I16" s="339">
        <v>7360.8</v>
      </c>
      <c r="J16" s="339">
        <v>7360.8</v>
      </c>
      <c r="K16" s="339">
        <v>7360.8</v>
      </c>
      <c r="L16" s="339">
        <v>7360.8</v>
      </c>
      <c r="M16" s="339">
        <v>7360.8</v>
      </c>
      <c r="N16" s="339">
        <v>7360.8</v>
      </c>
      <c r="O16" s="339">
        <v>7360.8</v>
      </c>
      <c r="Q16" s="330"/>
      <c r="R16" s="330"/>
      <c r="S16" s="330"/>
    </row>
    <row r="17" spans="1:19" ht="12" customHeight="1" thickTop="1">
      <c r="A17" s="331"/>
      <c r="B17" s="341" t="s">
        <v>21</v>
      </c>
      <c r="C17" s="769">
        <v>1</v>
      </c>
      <c r="D17" s="334"/>
      <c r="E17" s="334"/>
      <c r="F17" s="334">
        <v>0.1</v>
      </c>
      <c r="G17" s="334">
        <v>0.1</v>
      </c>
      <c r="H17" s="334">
        <v>0.1</v>
      </c>
      <c r="I17" s="334">
        <v>0.1</v>
      </c>
      <c r="J17" s="334">
        <v>0.1</v>
      </c>
      <c r="K17" s="334">
        <v>0.1</v>
      </c>
      <c r="L17" s="334">
        <v>0.1</v>
      </c>
      <c r="M17" s="334">
        <v>0.1</v>
      </c>
      <c r="N17" s="334">
        <v>0.1</v>
      </c>
      <c r="O17" s="334">
        <v>0.1</v>
      </c>
      <c r="Q17" s="325"/>
      <c r="S17" s="330"/>
    </row>
    <row r="18" spans="1:19" ht="15" thickBot="1">
      <c r="A18" s="352"/>
      <c r="B18" s="353"/>
      <c r="C18" s="770">
        <v>9072</v>
      </c>
      <c r="D18" s="339"/>
      <c r="E18" s="339"/>
      <c r="F18" s="339">
        <v>907.2</v>
      </c>
      <c r="G18" s="339">
        <v>907.2</v>
      </c>
      <c r="H18" s="339">
        <v>907.2</v>
      </c>
      <c r="I18" s="339">
        <v>907.2</v>
      </c>
      <c r="J18" s="339">
        <v>907.2</v>
      </c>
      <c r="K18" s="339">
        <v>907.2</v>
      </c>
      <c r="L18" s="339">
        <v>907.2</v>
      </c>
      <c r="M18" s="339">
        <v>907.2</v>
      </c>
      <c r="N18" s="339">
        <v>907.2</v>
      </c>
      <c r="O18" s="339">
        <v>907.2</v>
      </c>
      <c r="Q18" s="330"/>
      <c r="R18" s="330"/>
      <c r="S18" s="330"/>
    </row>
    <row r="19" spans="1:19" ht="12" customHeight="1" thickTop="1">
      <c r="A19" s="331"/>
      <c r="B19" s="341" t="s">
        <v>173</v>
      </c>
      <c r="C19" s="769">
        <v>1</v>
      </c>
      <c r="D19" s="334"/>
      <c r="E19" s="334"/>
      <c r="F19" s="334">
        <v>0.1</v>
      </c>
      <c r="G19" s="334">
        <v>0.1</v>
      </c>
      <c r="H19" s="334">
        <v>0.1</v>
      </c>
      <c r="I19" s="334">
        <v>0.1</v>
      </c>
      <c r="J19" s="334">
        <v>0.1</v>
      </c>
      <c r="K19" s="334">
        <v>0.1</v>
      </c>
      <c r="L19" s="334">
        <v>0.1</v>
      </c>
      <c r="M19" s="334">
        <v>0.1</v>
      </c>
      <c r="N19" s="334">
        <v>0.1</v>
      </c>
      <c r="O19" s="334">
        <v>0.1</v>
      </c>
      <c r="Q19" s="325"/>
      <c r="S19" s="330"/>
    </row>
    <row r="20" spans="1:19" ht="15" thickBot="1">
      <c r="A20" s="352"/>
      <c r="B20" s="353"/>
      <c r="C20" s="770">
        <v>2160</v>
      </c>
      <c r="D20" s="339"/>
      <c r="E20" s="339"/>
      <c r="F20" s="339">
        <v>216</v>
      </c>
      <c r="G20" s="339">
        <v>216</v>
      </c>
      <c r="H20" s="339">
        <v>216</v>
      </c>
      <c r="I20" s="339">
        <v>216</v>
      </c>
      <c r="J20" s="339">
        <v>216</v>
      </c>
      <c r="K20" s="339">
        <v>216</v>
      </c>
      <c r="L20" s="339">
        <v>216</v>
      </c>
      <c r="M20" s="339">
        <v>216</v>
      </c>
      <c r="N20" s="339">
        <v>216</v>
      </c>
      <c r="O20" s="339">
        <v>216</v>
      </c>
      <c r="Q20" s="330"/>
      <c r="R20" s="330"/>
      <c r="S20" s="330"/>
    </row>
    <row r="21" spans="1:19" ht="12" customHeight="1" thickTop="1">
      <c r="A21" s="331"/>
      <c r="B21" s="341" t="s">
        <v>159</v>
      </c>
      <c r="C21" s="769">
        <v>1</v>
      </c>
      <c r="D21" s="334">
        <v>0.5</v>
      </c>
      <c r="E21" s="334">
        <v>0.5</v>
      </c>
      <c r="F21" s="334"/>
      <c r="G21" s="334"/>
      <c r="H21" s="334"/>
      <c r="I21" s="334"/>
      <c r="J21" s="334"/>
      <c r="K21" s="334"/>
      <c r="L21" s="334"/>
      <c r="M21" s="334"/>
      <c r="N21" s="334"/>
      <c r="O21" s="335"/>
      <c r="Q21" s="325"/>
      <c r="S21" s="330"/>
    </row>
    <row r="22" spans="1:19" ht="15" thickBot="1">
      <c r="A22" s="352"/>
      <c r="B22" s="353"/>
      <c r="C22" s="770">
        <v>29743.03</v>
      </c>
      <c r="D22" s="339">
        <v>14871.52</v>
      </c>
      <c r="E22" s="339">
        <v>14871.52</v>
      </c>
      <c r="F22" s="339"/>
      <c r="G22" s="339"/>
      <c r="H22" s="339"/>
      <c r="I22" s="339"/>
      <c r="J22" s="339"/>
      <c r="K22" s="339"/>
      <c r="L22" s="339"/>
      <c r="M22" s="339"/>
      <c r="N22" s="339"/>
      <c r="O22" s="340"/>
      <c r="Q22" s="330"/>
      <c r="R22" s="330"/>
      <c r="S22" s="330"/>
    </row>
    <row r="23" spans="1:19" ht="15" thickTop="1">
      <c r="A23" s="374"/>
      <c r="B23" s="375"/>
      <c r="C23" s="376"/>
      <c r="D23" s="377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8"/>
      <c r="Q23" s="330"/>
      <c r="R23" s="330"/>
      <c r="S23" s="330"/>
    </row>
    <row r="24" spans="1:19">
      <c r="A24" s="842" t="s">
        <v>527</v>
      </c>
      <c r="B24" s="843"/>
      <c r="C24" s="354"/>
      <c r="D24" s="355">
        <v>2.3800000000000002E-2</v>
      </c>
      <c r="E24" s="355">
        <v>2.63E-2</v>
      </c>
      <c r="F24" s="355">
        <v>9.5000000000000001E-2</v>
      </c>
      <c r="G24" s="355">
        <v>9.5000000000000001E-2</v>
      </c>
      <c r="H24" s="355">
        <v>9.5000000000000001E-2</v>
      </c>
      <c r="I24" s="355">
        <v>9.5000000000000001E-2</v>
      </c>
      <c r="J24" s="355">
        <v>9.5000000000000001E-2</v>
      </c>
      <c r="K24" s="355">
        <v>9.5000000000000001E-2</v>
      </c>
      <c r="L24" s="355">
        <v>9.5000000000000001E-2</v>
      </c>
      <c r="M24" s="355">
        <v>9.5000000000000001E-2</v>
      </c>
      <c r="N24" s="355">
        <v>9.5000000000000001E-2</v>
      </c>
      <c r="O24" s="355">
        <v>9.5000000000000001E-2</v>
      </c>
      <c r="Q24" s="325"/>
      <c r="S24" s="330"/>
    </row>
    <row r="25" spans="1:19">
      <c r="A25" s="844" t="s">
        <v>247</v>
      </c>
      <c r="B25" s="845"/>
      <c r="C25" s="356"/>
      <c r="D25" s="357">
        <v>14871.52</v>
      </c>
      <c r="E25" s="357">
        <v>16471.79</v>
      </c>
      <c r="F25" s="357">
        <v>59411.89</v>
      </c>
      <c r="G25" s="357">
        <v>59411.89</v>
      </c>
      <c r="H25" s="357">
        <v>59411.89</v>
      </c>
      <c r="I25" s="357">
        <v>59411.89</v>
      </c>
      <c r="J25" s="357">
        <v>59411.89</v>
      </c>
      <c r="K25" s="357">
        <v>59411.89</v>
      </c>
      <c r="L25" s="357">
        <v>59411.89</v>
      </c>
      <c r="M25" s="357">
        <v>59411.89</v>
      </c>
      <c r="N25" s="357">
        <v>59411.89</v>
      </c>
      <c r="O25" s="357">
        <v>59413.65</v>
      </c>
      <c r="P25" s="330"/>
      <c r="Q25" s="330"/>
      <c r="R25" s="330"/>
      <c r="S25" s="330"/>
    </row>
    <row r="26" spans="1:19">
      <c r="A26" s="844" t="s">
        <v>528</v>
      </c>
      <c r="B26" s="845"/>
      <c r="C26" s="358"/>
      <c r="D26" s="355">
        <v>2.3800000000000002E-2</v>
      </c>
      <c r="E26" s="355">
        <v>5.0099999999999999E-2</v>
      </c>
      <c r="F26" s="355">
        <v>0.14510000000000001</v>
      </c>
      <c r="G26" s="355">
        <v>0.24010000000000001</v>
      </c>
      <c r="H26" s="355">
        <v>0.33510000000000001</v>
      </c>
      <c r="I26" s="355">
        <v>0.43009999999999998</v>
      </c>
      <c r="J26" s="355">
        <v>0.52510000000000001</v>
      </c>
      <c r="K26" s="355">
        <v>0.62</v>
      </c>
      <c r="L26" s="355">
        <v>0.71499999999999997</v>
      </c>
      <c r="M26" s="355">
        <v>0.81</v>
      </c>
      <c r="N26" s="355">
        <v>0.90500000000000003</v>
      </c>
      <c r="O26" s="355">
        <v>1</v>
      </c>
      <c r="Q26" s="325"/>
      <c r="S26" s="330"/>
    </row>
    <row r="27" spans="1:19" ht="15" thickBot="1">
      <c r="A27" s="838" t="s">
        <v>529</v>
      </c>
      <c r="B27" s="839"/>
      <c r="C27" s="359"/>
      <c r="D27" s="360">
        <v>14871.52</v>
      </c>
      <c r="E27" s="360">
        <v>31343.31</v>
      </c>
      <c r="F27" s="360">
        <v>90755.199999999997</v>
      </c>
      <c r="G27" s="360">
        <v>150167.09</v>
      </c>
      <c r="H27" s="360">
        <v>209578.98</v>
      </c>
      <c r="I27" s="360">
        <v>268990.87</v>
      </c>
      <c r="J27" s="360">
        <v>328402.76</v>
      </c>
      <c r="K27" s="360">
        <v>387814.65</v>
      </c>
      <c r="L27" s="360">
        <v>447226.54</v>
      </c>
      <c r="M27" s="360">
        <v>506638.43</v>
      </c>
      <c r="N27" s="360">
        <v>566050.31999999995</v>
      </c>
      <c r="O27" s="361">
        <f>O29</f>
        <v>625464</v>
      </c>
      <c r="P27" s="330"/>
      <c r="Q27" s="330"/>
      <c r="R27" s="330"/>
      <c r="S27" s="330"/>
    </row>
    <row r="28" spans="1:19" ht="15" thickBot="1">
      <c r="A28" s="362"/>
      <c r="B28" s="362"/>
      <c r="C28" s="362"/>
      <c r="D28" s="362"/>
      <c r="E28" s="362"/>
      <c r="F28" s="362"/>
      <c r="G28" s="362"/>
      <c r="H28" s="362"/>
      <c r="I28" s="362"/>
      <c r="J28" s="362"/>
      <c r="K28" s="362"/>
      <c r="L28" s="362"/>
      <c r="M28" s="362"/>
      <c r="N28" s="362"/>
      <c r="O28" s="362"/>
      <c r="P28" s="362"/>
    </row>
    <row r="29" spans="1:19" ht="15" thickBot="1">
      <c r="A29" s="363"/>
      <c r="B29" s="364"/>
      <c r="C29" s="365"/>
      <c r="D29" s="366" t="s">
        <v>530</v>
      </c>
      <c r="E29" s="367"/>
      <c r="F29" s="367"/>
      <c r="G29" s="367"/>
      <c r="H29" s="367"/>
      <c r="I29" s="367"/>
      <c r="J29" s="367"/>
      <c r="K29" s="367"/>
      <c r="L29" s="367"/>
      <c r="M29" s="367"/>
      <c r="N29" s="367" t="s">
        <v>531</v>
      </c>
      <c r="O29" s="368">
        <v>625464</v>
      </c>
      <c r="P29" s="321"/>
    </row>
    <row r="30" spans="1:19" ht="16.5" customHeight="1">
      <c r="A30" s="369"/>
      <c r="B30" s="370"/>
      <c r="C30" s="369"/>
      <c r="D30" s="369"/>
      <c r="E30" s="369"/>
      <c r="F30" s="369"/>
      <c r="G30" s="369"/>
      <c r="H30" s="369"/>
      <c r="I30" s="369"/>
      <c r="J30" s="369"/>
      <c r="K30" s="369"/>
      <c r="L30" s="369"/>
      <c r="M30" s="369"/>
      <c r="N30" s="369"/>
      <c r="O30" s="371"/>
      <c r="P30" s="369"/>
    </row>
    <row r="31" spans="1:19" ht="14.25" customHeight="1"/>
    <row r="32" spans="1:19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</sheetData>
  <mergeCells count="6">
    <mergeCell ref="A27:B27"/>
    <mergeCell ref="A3:O3"/>
    <mergeCell ref="A2:O2"/>
    <mergeCell ref="A24:B24"/>
    <mergeCell ref="A25:B25"/>
    <mergeCell ref="A26:B26"/>
  </mergeCells>
  <printOptions horizontalCentered="1"/>
  <pageMargins left="0.15" right="0.16" top="0.78740157480314965" bottom="0.78740157480314965" header="0.31496062992125984" footer="0.31496062992125984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RowHeight="15.75"/>
  <cols>
    <col min="1" max="1" width="9.140625" style="433"/>
    <col min="2" max="6" width="12.7109375" style="433" customWidth="1"/>
    <col min="7" max="7" width="13.85546875" style="433" customWidth="1"/>
    <col min="8" max="8" width="14.28515625" style="433" customWidth="1"/>
    <col min="9" max="16" width="12.7109375" style="433" customWidth="1"/>
    <col min="17" max="18" width="9.140625" style="433"/>
    <col min="19" max="19" width="15" style="433" customWidth="1"/>
    <col min="20" max="20" width="13.5703125" style="433" bestFit="1" customWidth="1"/>
    <col min="21" max="21" width="9.140625" style="433"/>
    <col min="22" max="22" width="13.42578125" style="433" customWidth="1"/>
    <col min="23" max="23" width="12.42578125" style="433" bestFit="1" customWidth="1"/>
    <col min="24" max="16384" width="9.140625" style="433"/>
  </cols>
  <sheetData>
    <row r="1" spans="2:23" ht="9.9499999999999993" customHeight="1">
      <c r="B1" s="852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4"/>
    </row>
    <row r="2" spans="2:23" ht="9.9499999999999993" customHeight="1">
      <c r="B2" s="855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857"/>
    </row>
    <row r="3" spans="2:23" ht="9.9499999999999993" customHeight="1">
      <c r="B3" s="855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856"/>
      <c r="O3" s="856"/>
      <c r="P3" s="857"/>
    </row>
    <row r="4" spans="2:23" ht="9.9499999999999993" customHeight="1">
      <c r="B4" s="855"/>
      <c r="C4" s="856"/>
      <c r="D4" s="856"/>
      <c r="E4" s="856"/>
      <c r="F4" s="856"/>
      <c r="G4" s="856"/>
      <c r="H4" s="856"/>
      <c r="I4" s="856"/>
      <c r="J4" s="856"/>
      <c r="K4" s="856"/>
      <c r="L4" s="856"/>
      <c r="M4" s="856"/>
      <c r="N4" s="856"/>
      <c r="O4" s="856"/>
      <c r="P4" s="857"/>
    </row>
    <row r="5" spans="2:23" ht="20.100000000000001" customHeight="1">
      <c r="B5" s="858" t="s">
        <v>664</v>
      </c>
      <c r="C5" s="859"/>
      <c r="D5" s="859" t="s">
        <v>665</v>
      </c>
      <c r="E5" s="859"/>
      <c r="F5" s="859"/>
      <c r="G5" s="859"/>
      <c r="H5" s="859"/>
      <c r="I5" s="859"/>
      <c r="J5" s="859"/>
      <c r="K5" s="859"/>
      <c r="L5" s="859"/>
      <c r="M5" s="859" t="s">
        <v>666</v>
      </c>
      <c r="N5" s="859"/>
      <c r="O5" s="859"/>
      <c r="P5" s="860"/>
    </row>
    <row r="6" spans="2:23" ht="47.25">
      <c r="B6" s="434" t="s">
        <v>667</v>
      </c>
      <c r="C6" s="435" t="s">
        <v>668</v>
      </c>
      <c r="D6" s="435" t="s">
        <v>669</v>
      </c>
      <c r="E6" s="435" t="s">
        <v>670</v>
      </c>
      <c r="F6" s="435" t="s">
        <v>671</v>
      </c>
      <c r="G6" s="435" t="s">
        <v>672</v>
      </c>
      <c r="H6" s="435" t="s">
        <v>673</v>
      </c>
      <c r="I6" s="435" t="s">
        <v>674</v>
      </c>
      <c r="J6" s="435" t="s">
        <v>675</v>
      </c>
      <c r="K6" s="435" t="s">
        <v>676</v>
      </c>
      <c r="L6" s="435" t="s">
        <v>677</v>
      </c>
      <c r="M6" s="435" t="s">
        <v>678</v>
      </c>
      <c r="N6" s="435" t="s">
        <v>679</v>
      </c>
      <c r="O6" s="435" t="s">
        <v>680</v>
      </c>
      <c r="P6" s="436" t="s">
        <v>677</v>
      </c>
    </row>
    <row r="7" spans="2:23" ht="20.100000000000001" customHeight="1">
      <c r="B7" s="846" t="s">
        <v>681</v>
      </c>
      <c r="C7" s="847"/>
      <c r="D7" s="847"/>
      <c r="E7" s="847"/>
      <c r="F7" s="847"/>
      <c r="G7" s="847"/>
      <c r="H7" s="847"/>
      <c r="I7" s="847"/>
      <c r="J7" s="847"/>
      <c r="K7" s="847"/>
      <c r="L7" s="847"/>
      <c r="M7" s="847"/>
      <c r="N7" s="847"/>
      <c r="O7" s="847"/>
      <c r="P7" s="848"/>
    </row>
    <row r="8" spans="2:23" ht="20.100000000000001" customHeight="1">
      <c r="B8" s="437"/>
      <c r="C8" s="438"/>
      <c r="D8" s="438"/>
      <c r="E8" s="438"/>
      <c r="F8" s="439">
        <v>1</v>
      </c>
      <c r="G8" s="440"/>
      <c r="H8" s="441">
        <v>0</v>
      </c>
      <c r="I8" s="438"/>
      <c r="J8" s="438"/>
      <c r="K8" s="438"/>
      <c r="L8" s="438"/>
      <c r="M8" s="438"/>
      <c r="N8" s="438"/>
      <c r="O8" s="438"/>
      <c r="P8" s="442"/>
    </row>
    <row r="9" spans="2:23" ht="20.100000000000001" customHeight="1">
      <c r="B9" s="846" t="s">
        <v>682</v>
      </c>
      <c r="C9" s="847"/>
      <c r="D9" s="847"/>
      <c r="E9" s="847"/>
      <c r="F9" s="847"/>
      <c r="G9" s="847"/>
      <c r="H9" s="847"/>
      <c r="I9" s="847"/>
      <c r="J9" s="847"/>
      <c r="K9" s="847"/>
      <c r="L9" s="847"/>
      <c r="M9" s="847"/>
      <c r="N9" s="847"/>
      <c r="O9" s="847"/>
      <c r="P9" s="848"/>
    </row>
    <row r="10" spans="2:23" ht="20.100000000000001" customHeight="1">
      <c r="B10" s="437"/>
      <c r="C10" s="438"/>
      <c r="D10" s="438"/>
      <c r="E10" s="438"/>
      <c r="F10" s="440"/>
      <c r="G10" s="440"/>
      <c r="H10" s="441"/>
      <c r="I10" s="438"/>
      <c r="J10" s="438"/>
      <c r="K10" s="438"/>
      <c r="L10" s="438"/>
      <c r="M10" s="438"/>
      <c r="N10" s="438"/>
      <c r="O10" s="438"/>
      <c r="P10" s="442"/>
      <c r="T10" s="443"/>
      <c r="V10" s="444"/>
      <c r="W10" s="443"/>
    </row>
    <row r="11" spans="2:23" ht="20.100000000000001" customHeight="1">
      <c r="B11" s="846" t="s">
        <v>683</v>
      </c>
      <c r="C11" s="847"/>
      <c r="D11" s="847"/>
      <c r="E11" s="847"/>
      <c r="F11" s="847"/>
      <c r="G11" s="847"/>
      <c r="H11" s="847"/>
      <c r="I11" s="847"/>
      <c r="J11" s="847"/>
      <c r="K11" s="847"/>
      <c r="L11" s="847"/>
      <c r="M11" s="847"/>
      <c r="N11" s="847"/>
      <c r="O11" s="847"/>
      <c r="P11" s="848"/>
    </row>
    <row r="12" spans="2:23" ht="20.100000000000001" customHeight="1">
      <c r="B12" s="437"/>
      <c r="C12" s="438"/>
      <c r="D12" s="438"/>
      <c r="E12" s="438"/>
      <c r="F12" s="440"/>
      <c r="G12" s="440">
        <v>0</v>
      </c>
      <c r="H12" s="441">
        <v>0</v>
      </c>
      <c r="I12" s="438"/>
      <c r="J12" s="438"/>
      <c r="K12" s="438"/>
      <c r="L12" s="438"/>
      <c r="M12" s="438"/>
      <c r="N12" s="438"/>
      <c r="O12" s="438"/>
      <c r="P12" s="442"/>
      <c r="T12" s="443"/>
    </row>
    <row r="13" spans="2:23" ht="20.100000000000001" customHeight="1">
      <c r="B13" s="846" t="s">
        <v>684</v>
      </c>
      <c r="C13" s="847"/>
      <c r="D13" s="847"/>
      <c r="E13" s="847"/>
      <c r="F13" s="847"/>
      <c r="G13" s="847"/>
      <c r="H13" s="847"/>
      <c r="I13" s="847"/>
      <c r="J13" s="847"/>
      <c r="K13" s="847"/>
      <c r="L13" s="847"/>
      <c r="M13" s="847"/>
      <c r="N13" s="847"/>
      <c r="O13" s="847"/>
      <c r="P13" s="848"/>
    </row>
    <row r="14" spans="2:23" ht="20.100000000000001" customHeight="1">
      <c r="B14" s="437"/>
      <c r="C14" s="438"/>
      <c r="D14" s="447">
        <v>1200</v>
      </c>
      <c r="E14" s="447">
        <v>7</v>
      </c>
      <c r="F14" s="439">
        <v>1</v>
      </c>
      <c r="G14" s="440">
        <v>8400</v>
      </c>
      <c r="H14" s="441"/>
      <c r="I14" s="438"/>
      <c r="J14" s="438"/>
      <c r="K14" s="438"/>
      <c r="L14" s="438"/>
      <c r="M14" s="438"/>
      <c r="N14" s="438">
        <v>1.2999999999999999E-3</v>
      </c>
      <c r="O14" s="438"/>
      <c r="P14" s="445">
        <v>10.92</v>
      </c>
    </row>
    <row r="15" spans="2:23" ht="20.100000000000001" customHeight="1">
      <c r="B15" s="846" t="s">
        <v>692</v>
      </c>
      <c r="C15" s="847"/>
      <c r="D15" s="847"/>
      <c r="E15" s="847"/>
      <c r="F15" s="847"/>
      <c r="G15" s="847"/>
      <c r="H15" s="847"/>
      <c r="I15" s="847"/>
      <c r="J15" s="847"/>
      <c r="K15" s="847"/>
      <c r="L15" s="847"/>
      <c r="M15" s="847"/>
      <c r="N15" s="847"/>
      <c r="O15" s="847"/>
      <c r="P15" s="848"/>
    </row>
    <row r="16" spans="2:23" ht="20.100000000000001" customHeight="1">
      <c r="B16" s="437"/>
      <c r="C16" s="438"/>
      <c r="D16" s="447">
        <v>1200</v>
      </c>
      <c r="E16" s="447">
        <v>7</v>
      </c>
      <c r="F16" s="439">
        <v>1</v>
      </c>
      <c r="G16" s="440">
        <v>8400</v>
      </c>
      <c r="H16" s="441"/>
      <c r="I16" s="438"/>
      <c r="J16" s="438"/>
      <c r="K16" s="438"/>
      <c r="L16" s="438"/>
      <c r="M16" s="438"/>
      <c r="N16" s="438">
        <v>5.0000000000000001E-4</v>
      </c>
      <c r="O16" s="438"/>
      <c r="P16" s="445">
        <v>4.2</v>
      </c>
    </row>
    <row r="17" spans="2:16" ht="20.100000000000001" customHeight="1">
      <c r="B17" s="846" t="s">
        <v>685</v>
      </c>
      <c r="C17" s="847"/>
      <c r="D17" s="847"/>
      <c r="E17" s="847"/>
      <c r="F17" s="847"/>
      <c r="G17" s="847"/>
      <c r="H17" s="847"/>
      <c r="I17" s="847"/>
      <c r="J17" s="847"/>
      <c r="K17" s="847"/>
      <c r="L17" s="847"/>
      <c r="M17" s="847"/>
      <c r="N17" s="847"/>
      <c r="O17" s="847"/>
      <c r="P17" s="848"/>
    </row>
    <row r="18" spans="2:16" ht="20.100000000000001" customHeight="1">
      <c r="B18" s="437"/>
      <c r="C18" s="438"/>
      <c r="D18" s="438"/>
      <c r="E18" s="438"/>
      <c r="F18" s="440"/>
      <c r="G18" s="440"/>
      <c r="H18" s="441">
        <v>0</v>
      </c>
      <c r="I18" s="446"/>
      <c r="J18" s="447"/>
      <c r="K18" s="438"/>
      <c r="L18" s="438"/>
      <c r="M18" s="438"/>
      <c r="N18" s="438"/>
      <c r="O18" s="438"/>
      <c r="P18" s="445"/>
    </row>
    <row r="19" spans="2:16" ht="20.100000000000001" customHeight="1">
      <c r="B19" s="846" t="s">
        <v>686</v>
      </c>
      <c r="C19" s="847"/>
      <c r="D19" s="847"/>
      <c r="E19" s="847"/>
      <c r="F19" s="847"/>
      <c r="G19" s="847"/>
      <c r="H19" s="847"/>
      <c r="I19" s="847"/>
      <c r="J19" s="847"/>
      <c r="K19" s="847"/>
      <c r="L19" s="847"/>
      <c r="M19" s="847"/>
      <c r="N19" s="847"/>
      <c r="O19" s="847"/>
      <c r="P19" s="848"/>
    </row>
    <row r="20" spans="2:16" ht="20.100000000000001" customHeight="1">
      <c r="B20" s="437"/>
      <c r="C20" s="438"/>
      <c r="D20" s="438"/>
      <c r="E20" s="438"/>
      <c r="F20" s="440"/>
      <c r="G20" s="440"/>
      <c r="H20" s="441">
        <v>0</v>
      </c>
      <c r="I20" s="446"/>
      <c r="J20" s="447"/>
      <c r="K20" s="438"/>
      <c r="L20" s="438"/>
      <c r="M20" s="438"/>
      <c r="N20" s="438"/>
      <c r="O20" s="438"/>
      <c r="P20" s="445"/>
    </row>
    <row r="21" spans="2:16" ht="20.100000000000001" customHeight="1">
      <c r="B21" s="846" t="s">
        <v>687</v>
      </c>
      <c r="C21" s="847"/>
      <c r="D21" s="847"/>
      <c r="E21" s="847"/>
      <c r="F21" s="847"/>
      <c r="G21" s="847"/>
      <c r="H21" s="847"/>
      <c r="I21" s="847"/>
      <c r="J21" s="847"/>
      <c r="K21" s="847"/>
      <c r="L21" s="847"/>
      <c r="M21" s="847"/>
      <c r="N21" s="847"/>
      <c r="O21" s="847"/>
      <c r="P21" s="848"/>
    </row>
    <row r="22" spans="2:16" ht="20.100000000000001" customHeight="1">
      <c r="B22" s="437"/>
      <c r="C22" s="438"/>
      <c r="D22" s="438"/>
      <c r="E22" s="438"/>
      <c r="F22" s="440"/>
      <c r="G22" s="440"/>
      <c r="H22" s="441">
        <v>0</v>
      </c>
      <c r="I22" s="438"/>
      <c r="J22" s="438"/>
      <c r="K22" s="438"/>
      <c r="L22" s="438"/>
      <c r="M22" s="438"/>
      <c r="N22" s="438"/>
      <c r="O22" s="438"/>
      <c r="P22" s="442"/>
    </row>
    <row r="23" spans="2:16" ht="20.100000000000001" customHeight="1" thickBot="1">
      <c r="B23" s="849"/>
      <c r="C23" s="850"/>
      <c r="D23" s="850"/>
      <c r="E23" s="850"/>
      <c r="F23" s="850"/>
      <c r="G23" s="850"/>
      <c r="H23" s="850"/>
      <c r="I23" s="850"/>
      <c r="J23" s="850"/>
      <c r="K23" s="850"/>
      <c r="L23" s="850"/>
      <c r="M23" s="850"/>
      <c r="N23" s="850"/>
      <c r="O23" s="850"/>
      <c r="P23" s="851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W25"/>
  <sheetViews>
    <sheetView view="pageBreakPreview" zoomScale="70" zoomScaleNormal="100" zoomScaleSheetLayoutView="70" workbookViewId="0">
      <selection sqref="A1:XFD1048576"/>
    </sheetView>
  </sheetViews>
  <sheetFormatPr defaultRowHeight="15.75"/>
  <cols>
    <col min="1" max="1" width="9.140625" style="433"/>
    <col min="2" max="6" width="12.7109375" style="433" customWidth="1"/>
    <col min="7" max="7" width="13.85546875" style="433" customWidth="1"/>
    <col min="8" max="8" width="14.28515625" style="433" customWidth="1"/>
    <col min="9" max="16" width="12.7109375" style="433" customWidth="1"/>
    <col min="17" max="18" width="9.140625" style="433"/>
    <col min="19" max="19" width="15" style="433" customWidth="1"/>
    <col min="20" max="20" width="13.5703125" style="433" bestFit="1" customWidth="1"/>
    <col min="21" max="21" width="9.140625" style="433"/>
    <col min="22" max="22" width="13.42578125" style="433" customWidth="1"/>
    <col min="23" max="23" width="12.42578125" style="433" bestFit="1" customWidth="1"/>
    <col min="24" max="16384" width="9.140625" style="433"/>
  </cols>
  <sheetData>
    <row r="1" spans="2:23" ht="9.9499999999999993" customHeight="1">
      <c r="B1" s="852"/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4"/>
    </row>
    <row r="2" spans="2:23" ht="9.9499999999999993" customHeight="1">
      <c r="B2" s="855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857"/>
    </row>
    <row r="3" spans="2:23" ht="9.9499999999999993" customHeight="1">
      <c r="B3" s="855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856"/>
      <c r="O3" s="856"/>
      <c r="P3" s="857"/>
    </row>
    <row r="4" spans="2:23" ht="9.9499999999999993" customHeight="1">
      <c r="B4" s="855"/>
      <c r="C4" s="856"/>
      <c r="D4" s="856"/>
      <c r="E4" s="856"/>
      <c r="F4" s="856"/>
      <c r="G4" s="856"/>
      <c r="H4" s="856"/>
      <c r="I4" s="856"/>
      <c r="J4" s="856"/>
      <c r="K4" s="856"/>
      <c r="L4" s="856"/>
      <c r="M4" s="856"/>
      <c r="N4" s="856"/>
      <c r="O4" s="856"/>
      <c r="P4" s="857"/>
    </row>
    <row r="5" spans="2:23" ht="20.100000000000001" customHeight="1">
      <c r="B5" s="858" t="s">
        <v>664</v>
      </c>
      <c r="C5" s="859"/>
      <c r="D5" s="859" t="s">
        <v>665</v>
      </c>
      <c r="E5" s="859"/>
      <c r="F5" s="859"/>
      <c r="G5" s="859"/>
      <c r="H5" s="859"/>
      <c r="I5" s="859"/>
      <c r="J5" s="859"/>
      <c r="K5" s="859"/>
      <c r="L5" s="859"/>
      <c r="M5" s="859" t="s">
        <v>666</v>
      </c>
      <c r="N5" s="859"/>
      <c r="O5" s="859"/>
      <c r="P5" s="860"/>
    </row>
    <row r="6" spans="2:23" ht="47.25">
      <c r="B6" s="434" t="s">
        <v>667</v>
      </c>
      <c r="C6" s="435" t="s">
        <v>668</v>
      </c>
      <c r="D6" s="435" t="s">
        <v>669</v>
      </c>
      <c r="E6" s="435" t="s">
        <v>670</v>
      </c>
      <c r="F6" s="435" t="s">
        <v>671</v>
      </c>
      <c r="G6" s="435" t="s">
        <v>672</v>
      </c>
      <c r="H6" s="435" t="s">
        <v>673</v>
      </c>
      <c r="I6" s="435" t="s">
        <v>674</v>
      </c>
      <c r="J6" s="435" t="s">
        <v>675</v>
      </c>
      <c r="K6" s="435" t="s">
        <v>676</v>
      </c>
      <c r="L6" s="435" t="s">
        <v>677</v>
      </c>
      <c r="M6" s="435" t="s">
        <v>678</v>
      </c>
      <c r="N6" s="435" t="s">
        <v>679</v>
      </c>
      <c r="O6" s="435" t="s">
        <v>680</v>
      </c>
      <c r="P6" s="436" t="s">
        <v>677</v>
      </c>
    </row>
    <row r="7" spans="2:23" ht="20.100000000000001" customHeight="1">
      <c r="B7" s="846" t="s">
        <v>681</v>
      </c>
      <c r="C7" s="847"/>
      <c r="D7" s="847"/>
      <c r="E7" s="847"/>
      <c r="F7" s="847"/>
      <c r="G7" s="847"/>
      <c r="H7" s="847"/>
      <c r="I7" s="847"/>
      <c r="J7" s="847"/>
      <c r="K7" s="847"/>
      <c r="L7" s="847"/>
      <c r="M7" s="847"/>
      <c r="N7" s="847"/>
      <c r="O7" s="847"/>
      <c r="P7" s="848"/>
    </row>
    <row r="8" spans="2:23" ht="20.100000000000001" customHeight="1">
      <c r="B8" s="437"/>
      <c r="C8" s="438"/>
      <c r="D8" s="438"/>
      <c r="E8" s="438"/>
      <c r="F8" s="439"/>
      <c r="G8" s="440"/>
      <c r="H8" s="441"/>
      <c r="I8" s="438"/>
      <c r="J8" s="438"/>
      <c r="K8" s="438"/>
      <c r="L8" s="438"/>
      <c r="M8" s="438"/>
      <c r="N8" s="438"/>
      <c r="O8" s="438"/>
      <c r="P8" s="442"/>
    </row>
    <row r="9" spans="2:23" ht="20.100000000000001" customHeight="1">
      <c r="B9" s="846" t="s">
        <v>682</v>
      </c>
      <c r="C9" s="847"/>
      <c r="D9" s="847"/>
      <c r="E9" s="847"/>
      <c r="F9" s="847"/>
      <c r="G9" s="847"/>
      <c r="H9" s="847"/>
      <c r="I9" s="847"/>
      <c r="J9" s="847"/>
      <c r="K9" s="847"/>
      <c r="L9" s="847"/>
      <c r="M9" s="847"/>
      <c r="N9" s="847"/>
      <c r="O9" s="847"/>
      <c r="P9" s="848"/>
    </row>
    <row r="10" spans="2:23" ht="20.100000000000001" customHeight="1">
      <c r="B10" s="437"/>
      <c r="C10" s="438"/>
      <c r="D10" s="438"/>
      <c r="E10" s="438"/>
      <c r="F10" s="440"/>
      <c r="G10" s="440">
        <v>0</v>
      </c>
      <c r="H10" s="441">
        <v>0</v>
      </c>
      <c r="I10" s="438"/>
      <c r="J10" s="438"/>
      <c r="K10" s="438"/>
      <c r="L10" s="438"/>
      <c r="M10" s="438"/>
      <c r="N10" s="438"/>
      <c r="O10" s="438"/>
      <c r="P10" s="442"/>
      <c r="T10" s="443"/>
      <c r="V10" s="444"/>
      <c r="W10" s="443"/>
    </row>
    <row r="11" spans="2:23" ht="20.100000000000001" customHeight="1">
      <c r="B11" s="846" t="s">
        <v>683</v>
      </c>
      <c r="C11" s="847"/>
      <c r="D11" s="847"/>
      <c r="E11" s="847"/>
      <c r="F11" s="847"/>
      <c r="G11" s="847"/>
      <c r="H11" s="847"/>
      <c r="I11" s="847"/>
      <c r="J11" s="847"/>
      <c r="K11" s="847"/>
      <c r="L11" s="847"/>
      <c r="M11" s="847"/>
      <c r="N11" s="847"/>
      <c r="O11" s="847"/>
      <c r="P11" s="848"/>
    </row>
    <row r="12" spans="2:23" ht="20.100000000000001" customHeight="1">
      <c r="B12" s="437"/>
      <c r="C12" s="438"/>
      <c r="D12" s="447"/>
      <c r="E12" s="447"/>
      <c r="F12" s="440"/>
      <c r="G12" s="440"/>
      <c r="H12" s="441">
        <v>0</v>
      </c>
      <c r="I12" s="438"/>
      <c r="J12" s="438"/>
      <c r="K12" s="438"/>
      <c r="L12" s="438"/>
      <c r="M12" s="438"/>
      <c r="N12" s="438"/>
      <c r="O12" s="438"/>
      <c r="P12" s="442"/>
      <c r="T12" s="443"/>
    </row>
    <row r="13" spans="2:23" ht="20.100000000000001" customHeight="1">
      <c r="B13" s="846" t="s">
        <v>684</v>
      </c>
      <c r="C13" s="847"/>
      <c r="D13" s="847"/>
      <c r="E13" s="847"/>
      <c r="F13" s="847"/>
      <c r="G13" s="847"/>
      <c r="H13" s="847"/>
      <c r="I13" s="847"/>
      <c r="J13" s="847"/>
      <c r="K13" s="847"/>
      <c r="L13" s="847"/>
      <c r="M13" s="847"/>
      <c r="N13" s="847"/>
      <c r="O13" s="847"/>
      <c r="P13" s="848"/>
    </row>
    <row r="14" spans="2:23" ht="20.100000000000001" customHeight="1">
      <c r="B14" s="437"/>
      <c r="C14" s="438"/>
      <c r="D14" s="447">
        <v>18000</v>
      </c>
      <c r="E14" s="447">
        <v>7</v>
      </c>
      <c r="F14" s="439"/>
      <c r="G14" s="440">
        <v>126000</v>
      </c>
      <c r="H14" s="441"/>
      <c r="I14" s="438"/>
      <c r="J14" s="438"/>
      <c r="K14" s="438"/>
      <c r="L14" s="438"/>
      <c r="M14" s="438"/>
      <c r="N14" s="438">
        <v>1.2999999999999999E-3</v>
      </c>
      <c r="O14" s="438"/>
      <c r="P14" s="445">
        <v>163.80000000000001</v>
      </c>
    </row>
    <row r="15" spans="2:23" ht="20.100000000000001" customHeight="1">
      <c r="B15" s="846" t="s">
        <v>692</v>
      </c>
      <c r="C15" s="847"/>
      <c r="D15" s="847"/>
      <c r="E15" s="847"/>
      <c r="F15" s="847"/>
      <c r="G15" s="847"/>
      <c r="H15" s="847"/>
      <c r="I15" s="847"/>
      <c r="J15" s="847"/>
      <c r="K15" s="847"/>
      <c r="L15" s="847"/>
      <c r="M15" s="847"/>
      <c r="N15" s="847"/>
      <c r="O15" s="847"/>
      <c r="P15" s="848"/>
    </row>
    <row r="16" spans="2:23" ht="20.100000000000001" customHeight="1">
      <c r="B16" s="437"/>
      <c r="C16" s="438"/>
      <c r="D16" s="447">
        <v>18000</v>
      </c>
      <c r="E16" s="447">
        <v>7</v>
      </c>
      <c r="F16" s="439"/>
      <c r="G16" s="440">
        <v>126000</v>
      </c>
      <c r="H16" s="441"/>
      <c r="I16" s="438"/>
      <c r="J16" s="438"/>
      <c r="K16" s="438"/>
      <c r="L16" s="438"/>
      <c r="M16" s="438"/>
      <c r="N16" s="438">
        <v>5.0000000000000001E-4</v>
      </c>
      <c r="O16" s="438"/>
      <c r="P16" s="445">
        <v>63</v>
      </c>
    </row>
    <row r="17" spans="2:16" ht="20.100000000000001" customHeight="1">
      <c r="B17" s="846" t="s">
        <v>685</v>
      </c>
      <c r="C17" s="847"/>
      <c r="D17" s="847"/>
      <c r="E17" s="847"/>
      <c r="F17" s="847"/>
      <c r="G17" s="847"/>
      <c r="H17" s="847"/>
      <c r="I17" s="847"/>
      <c r="J17" s="847"/>
      <c r="K17" s="847"/>
      <c r="L17" s="847"/>
      <c r="M17" s="847"/>
      <c r="N17" s="847"/>
      <c r="O17" s="847"/>
      <c r="P17" s="848"/>
    </row>
    <row r="18" spans="2:16" ht="20.100000000000001" customHeight="1">
      <c r="B18" s="437"/>
      <c r="C18" s="438"/>
      <c r="D18" s="438"/>
      <c r="E18" s="438"/>
      <c r="F18" s="440"/>
      <c r="G18" s="440"/>
      <c r="H18" s="441"/>
      <c r="I18" s="446"/>
      <c r="J18" s="447"/>
      <c r="K18" s="438"/>
      <c r="L18" s="438"/>
      <c r="M18" s="438"/>
      <c r="N18" s="438"/>
      <c r="O18" s="438"/>
      <c r="P18" s="445"/>
    </row>
    <row r="19" spans="2:16" ht="20.100000000000001" customHeight="1">
      <c r="B19" s="846" t="s">
        <v>686</v>
      </c>
      <c r="C19" s="847"/>
      <c r="D19" s="847"/>
      <c r="E19" s="847"/>
      <c r="F19" s="847"/>
      <c r="G19" s="847"/>
      <c r="H19" s="847"/>
      <c r="I19" s="847"/>
      <c r="J19" s="847"/>
      <c r="K19" s="847"/>
      <c r="L19" s="847"/>
      <c r="M19" s="847"/>
      <c r="N19" s="847"/>
      <c r="O19" s="847"/>
      <c r="P19" s="848"/>
    </row>
    <row r="20" spans="2:16" ht="20.100000000000001" customHeight="1">
      <c r="B20" s="437"/>
      <c r="C20" s="438"/>
      <c r="D20" s="438"/>
      <c r="E20" s="438"/>
      <c r="F20" s="440"/>
      <c r="G20" s="440"/>
      <c r="H20" s="441"/>
      <c r="I20" s="446"/>
      <c r="J20" s="447"/>
      <c r="K20" s="438"/>
      <c r="L20" s="438"/>
      <c r="M20" s="438"/>
      <c r="N20" s="438"/>
      <c r="O20" s="438"/>
      <c r="P20" s="445"/>
    </row>
    <row r="21" spans="2:16" ht="20.100000000000001" customHeight="1">
      <c r="B21" s="846" t="s">
        <v>687</v>
      </c>
      <c r="C21" s="847"/>
      <c r="D21" s="847"/>
      <c r="E21" s="847"/>
      <c r="F21" s="847"/>
      <c r="G21" s="847"/>
      <c r="H21" s="847"/>
      <c r="I21" s="847"/>
      <c r="J21" s="847"/>
      <c r="K21" s="847"/>
      <c r="L21" s="847"/>
      <c r="M21" s="847"/>
      <c r="N21" s="847"/>
      <c r="O21" s="847"/>
      <c r="P21" s="848"/>
    </row>
    <row r="22" spans="2:16" ht="20.100000000000001" customHeight="1">
      <c r="B22" s="437"/>
      <c r="C22" s="438"/>
      <c r="D22" s="438"/>
      <c r="E22" s="438"/>
      <c r="F22" s="440"/>
      <c r="G22" s="440"/>
      <c r="H22" s="441">
        <v>0</v>
      </c>
      <c r="I22" s="438"/>
      <c r="J22" s="438"/>
      <c r="K22" s="438"/>
      <c r="L22" s="438"/>
      <c r="M22" s="438"/>
      <c r="N22" s="438"/>
      <c r="O22" s="438"/>
      <c r="P22" s="442"/>
    </row>
    <row r="23" spans="2:16" ht="20.100000000000001" customHeight="1" thickBot="1">
      <c r="B23" s="849"/>
      <c r="C23" s="850"/>
      <c r="D23" s="850"/>
      <c r="E23" s="850"/>
      <c r="F23" s="850"/>
      <c r="G23" s="850"/>
      <c r="H23" s="850"/>
      <c r="I23" s="850"/>
      <c r="J23" s="850"/>
      <c r="K23" s="850"/>
      <c r="L23" s="850"/>
      <c r="M23" s="850"/>
      <c r="N23" s="850"/>
      <c r="O23" s="850"/>
      <c r="P23" s="851"/>
    </row>
    <row r="24" spans="2:16" ht="20.100000000000001" customHeight="1"/>
    <row r="25" spans="2:16" ht="20.100000000000001" customHeight="1"/>
  </sheetData>
  <mergeCells count="14">
    <mergeCell ref="B7:P7"/>
    <mergeCell ref="B1:P2"/>
    <mergeCell ref="B3:P4"/>
    <mergeCell ref="B5:C5"/>
    <mergeCell ref="D5:L5"/>
    <mergeCell ref="M5:P5"/>
    <mergeCell ref="B21:P21"/>
    <mergeCell ref="B23:P23"/>
    <mergeCell ref="B9:P9"/>
    <mergeCell ref="B11:P11"/>
    <mergeCell ref="B13:P13"/>
    <mergeCell ref="B15:P15"/>
    <mergeCell ref="B17:P17"/>
    <mergeCell ref="B19:P19"/>
  </mergeCells>
  <pageMargins left="0.511811024" right="0.511811024" top="0.78740157499999996" bottom="0.78740157499999996" header="0.31496062000000002" footer="0.31496062000000002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69"/>
  <sheetViews>
    <sheetView topLeftCell="A25" workbookViewId="0">
      <selection sqref="A1:XFD1048576"/>
    </sheetView>
  </sheetViews>
  <sheetFormatPr defaultRowHeight="12.75"/>
  <cols>
    <col min="1" max="1" width="9.7109375" style="311" customWidth="1"/>
    <col min="2" max="2" width="14.7109375" style="312" customWidth="1"/>
    <col min="3" max="3" width="14.7109375" style="313" customWidth="1"/>
    <col min="4" max="8" width="14.7109375" style="312" customWidth="1"/>
    <col min="9" max="9" width="9.140625" style="312"/>
    <col min="10" max="10" width="6.85546875" style="312" customWidth="1"/>
    <col min="11" max="11" width="9.7109375" style="311" customWidth="1"/>
    <col min="12" max="19" width="14.7109375" style="312" customWidth="1"/>
    <col min="20" max="16384" width="9.140625" style="312"/>
  </cols>
  <sheetData>
    <row r="2" spans="1:20">
      <c r="H2" s="313"/>
    </row>
    <row r="4" spans="1:20" ht="15">
      <c r="H4" s="379"/>
    </row>
    <row r="7" spans="1:20">
      <c r="L7" s="313"/>
      <c r="M7" s="313"/>
    </row>
    <row r="8" spans="1:20" ht="15" customHeight="1">
      <c r="C8" s="313" t="s">
        <v>502</v>
      </c>
      <c r="D8" s="311" t="s">
        <v>503</v>
      </c>
      <c r="E8" s="316">
        <v>1200</v>
      </c>
      <c r="F8" s="311" t="s">
        <v>20</v>
      </c>
      <c r="G8" s="865" t="s">
        <v>658</v>
      </c>
      <c r="H8" s="865"/>
      <c r="I8" s="313">
        <v>15</v>
      </c>
      <c r="L8" s="313"/>
      <c r="M8" s="313"/>
    </row>
    <row r="9" spans="1:20">
      <c r="C9" s="313" t="s">
        <v>504</v>
      </c>
      <c r="D9" s="311" t="s">
        <v>503</v>
      </c>
      <c r="E9" s="316">
        <v>7</v>
      </c>
      <c r="F9" s="311" t="s">
        <v>20</v>
      </c>
    </row>
    <row r="10" spans="1:20">
      <c r="E10" s="315"/>
    </row>
    <row r="11" spans="1:20">
      <c r="C11" s="313" t="s">
        <v>502</v>
      </c>
      <c r="D11" s="311" t="s">
        <v>503</v>
      </c>
      <c r="E11" s="315">
        <v>1.2</v>
      </c>
      <c r="F11" s="311" t="s">
        <v>163</v>
      </c>
    </row>
    <row r="12" spans="1:20">
      <c r="E12" s="311"/>
    </row>
    <row r="13" spans="1:20">
      <c r="A13" s="662"/>
      <c r="B13" s="674" t="s">
        <v>22</v>
      </c>
      <c r="C13" s="664"/>
      <c r="D13" s="663"/>
      <c r="E13" s="662"/>
      <c r="F13" s="663"/>
      <c r="G13" s="663"/>
      <c r="H13" s="663"/>
      <c r="I13" s="663"/>
      <c r="J13" s="663"/>
      <c r="K13" s="662"/>
      <c r="L13" s="674" t="s">
        <v>22</v>
      </c>
      <c r="M13" s="664"/>
      <c r="N13" s="663"/>
      <c r="O13" s="662"/>
      <c r="P13" s="663"/>
      <c r="Q13" s="663"/>
      <c r="R13" s="663"/>
      <c r="S13" s="663"/>
      <c r="T13" s="663"/>
    </row>
    <row r="14" spans="1:20">
      <c r="A14" s="665"/>
      <c r="B14" s="686"/>
      <c r="C14" s="667"/>
      <c r="D14" s="666"/>
      <c r="E14" s="665"/>
      <c r="F14" s="666"/>
      <c r="G14" s="666"/>
      <c r="H14" s="666"/>
      <c r="I14" s="666"/>
      <c r="J14" s="666"/>
      <c r="K14" s="665"/>
      <c r="L14" s="686"/>
      <c r="M14" s="667"/>
      <c r="N14" s="666"/>
      <c r="O14" s="665"/>
      <c r="P14" s="666"/>
      <c r="Q14" s="666"/>
      <c r="R14" s="666"/>
      <c r="S14" s="666"/>
      <c r="T14" s="666"/>
    </row>
    <row r="15" spans="1:20" ht="15.75" customHeight="1">
      <c r="A15" s="675"/>
      <c r="B15" s="862" t="s">
        <v>776</v>
      </c>
      <c r="C15" s="862"/>
      <c r="D15" s="862"/>
      <c r="E15" s="862"/>
      <c r="F15" s="676"/>
      <c r="G15" s="676"/>
      <c r="H15" s="676"/>
      <c r="I15" s="676"/>
      <c r="J15" s="676"/>
      <c r="K15" s="675"/>
      <c r="L15" s="862" t="s">
        <v>776</v>
      </c>
      <c r="M15" s="862"/>
      <c r="N15" s="862"/>
      <c r="O15" s="862"/>
      <c r="P15" s="676"/>
      <c r="Q15" s="676"/>
      <c r="R15" s="676"/>
      <c r="S15" s="676"/>
      <c r="T15" s="666"/>
    </row>
    <row r="16" spans="1:20">
      <c r="A16" s="665"/>
      <c r="B16" s="666"/>
      <c r="C16" s="667"/>
      <c r="D16" s="673"/>
      <c r="E16" s="666"/>
      <c r="F16" s="666"/>
      <c r="G16" s="666"/>
      <c r="H16" s="666"/>
      <c r="I16" s="666"/>
      <c r="J16" s="666"/>
      <c r="K16" s="665"/>
      <c r="L16" s="666"/>
      <c r="M16" s="667"/>
      <c r="N16" s="666"/>
      <c r="O16" s="666"/>
      <c r="P16" s="666"/>
      <c r="Q16" s="666"/>
      <c r="R16" s="666"/>
      <c r="S16" s="666"/>
      <c r="T16" s="666"/>
    </row>
    <row r="17" spans="1:20">
      <c r="A17" s="665"/>
      <c r="B17" s="665" t="s">
        <v>14</v>
      </c>
      <c r="C17" s="668"/>
      <c r="D17" s="677" t="s">
        <v>163</v>
      </c>
      <c r="E17" s="666"/>
      <c r="F17" s="666"/>
      <c r="G17" s="666"/>
      <c r="H17" s="678" t="s">
        <v>754</v>
      </c>
      <c r="I17" s="666"/>
      <c r="J17" s="666"/>
      <c r="K17" s="665"/>
      <c r="L17" s="665" t="s">
        <v>14</v>
      </c>
      <c r="M17" s="668"/>
      <c r="N17" s="677" t="s">
        <v>163</v>
      </c>
      <c r="O17" s="666"/>
      <c r="P17" s="666"/>
      <c r="Q17" s="666"/>
      <c r="R17" s="679" t="s">
        <v>754</v>
      </c>
      <c r="S17" s="666"/>
      <c r="T17" s="666"/>
    </row>
    <row r="18" spans="1:20">
      <c r="A18" s="680">
        <v>1</v>
      </c>
      <c r="B18" s="681">
        <v>91.34</v>
      </c>
      <c r="C18" s="681" t="s">
        <v>503</v>
      </c>
      <c r="D18" s="682">
        <v>31.2</v>
      </c>
      <c r="E18" s="680"/>
      <c r="F18" s="680" t="s">
        <v>503</v>
      </c>
      <c r="G18" s="683"/>
      <c r="H18" s="684">
        <v>2852.04</v>
      </c>
      <c r="I18" s="683"/>
      <c r="J18" s="683"/>
      <c r="K18" s="680">
        <v>1</v>
      </c>
      <c r="L18" s="681">
        <v>1370.1</v>
      </c>
      <c r="M18" s="681" t="s">
        <v>503</v>
      </c>
      <c r="N18" s="682">
        <v>31.2</v>
      </c>
      <c r="O18" s="680"/>
      <c r="P18" s="680" t="s">
        <v>503</v>
      </c>
      <c r="Q18" s="683"/>
      <c r="R18" s="685">
        <v>42780.6</v>
      </c>
      <c r="S18" s="683"/>
      <c r="T18" s="669"/>
    </row>
    <row r="19" spans="1:20" s="672" customFormat="1">
      <c r="A19" s="670"/>
      <c r="B19" s="671"/>
      <c r="C19" s="671"/>
      <c r="D19" s="671"/>
      <c r="E19" s="670"/>
      <c r="K19" s="670"/>
      <c r="L19" s="671"/>
      <c r="M19" s="671"/>
      <c r="N19" s="671"/>
      <c r="O19" s="670"/>
    </row>
    <row r="20" spans="1:20" s="672" customFormat="1">
      <c r="A20" s="688"/>
      <c r="B20" s="689" t="s">
        <v>777</v>
      </c>
      <c r="C20" s="690"/>
      <c r="D20" s="690"/>
      <c r="E20" s="688"/>
      <c r="F20" s="691"/>
      <c r="G20" s="691"/>
      <c r="H20" s="691"/>
      <c r="I20" s="691"/>
      <c r="J20" s="691"/>
      <c r="K20" s="688"/>
      <c r="L20" s="693" t="s">
        <v>777</v>
      </c>
      <c r="M20" s="690"/>
      <c r="N20" s="690"/>
      <c r="O20" s="688"/>
      <c r="P20" s="691"/>
      <c r="Q20" s="691"/>
      <c r="R20" s="691"/>
      <c r="S20" s="691"/>
    </row>
    <row r="21" spans="1:20" s="672" customFormat="1">
      <c r="A21" s="677"/>
      <c r="B21" s="687"/>
      <c r="C21" s="687"/>
      <c r="D21" s="687"/>
      <c r="E21" s="677"/>
      <c r="F21" s="673"/>
      <c r="G21" s="673"/>
      <c r="H21" s="673"/>
      <c r="I21" s="673"/>
      <c r="J21" s="673"/>
      <c r="K21" s="677"/>
      <c r="L21" s="687"/>
      <c r="M21" s="687"/>
      <c r="N21" s="687"/>
      <c r="O21" s="677"/>
      <c r="P21" s="673"/>
      <c r="Q21" s="673"/>
      <c r="R21" s="673"/>
      <c r="S21" s="673"/>
    </row>
    <row r="22" spans="1:20">
      <c r="A22" s="665"/>
      <c r="B22" s="665" t="s">
        <v>14</v>
      </c>
      <c r="C22" s="668"/>
      <c r="D22" s="677" t="s">
        <v>163</v>
      </c>
      <c r="E22" s="666"/>
      <c r="F22" s="666"/>
      <c r="G22" s="666"/>
      <c r="H22" s="678" t="s">
        <v>754</v>
      </c>
      <c r="I22" s="666"/>
      <c r="J22" s="666"/>
      <c r="K22" s="665"/>
      <c r="L22" s="665" t="s">
        <v>14</v>
      </c>
      <c r="M22" s="668"/>
      <c r="N22" s="677" t="s">
        <v>163</v>
      </c>
      <c r="O22" s="666"/>
      <c r="P22" s="666"/>
      <c r="Q22" s="666"/>
      <c r="R22" s="679" t="s">
        <v>754</v>
      </c>
      <c r="S22" s="666"/>
    </row>
    <row r="23" spans="1:20">
      <c r="A23" s="680">
        <v>5</v>
      </c>
      <c r="B23" s="681">
        <v>91.34</v>
      </c>
      <c r="C23" s="681" t="s">
        <v>503</v>
      </c>
      <c r="D23" s="682">
        <v>31.2</v>
      </c>
      <c r="E23" s="680"/>
      <c r="F23" s="680" t="s">
        <v>503</v>
      </c>
      <c r="G23" s="683"/>
      <c r="H23" s="684">
        <v>2852.04</v>
      </c>
      <c r="I23" s="683"/>
      <c r="J23" s="683"/>
      <c r="K23" s="680">
        <v>5</v>
      </c>
      <c r="L23" s="681">
        <v>1370.1</v>
      </c>
      <c r="M23" s="681" t="s">
        <v>503</v>
      </c>
      <c r="N23" s="682">
        <v>31.2</v>
      </c>
      <c r="O23" s="680"/>
      <c r="P23" s="680" t="s">
        <v>503</v>
      </c>
      <c r="Q23" s="683"/>
      <c r="R23" s="685">
        <v>42780.6</v>
      </c>
      <c r="S23" s="683"/>
    </row>
    <row r="24" spans="1:20" s="672" customFormat="1">
      <c r="A24" s="670"/>
      <c r="B24" s="687"/>
      <c r="C24" s="687"/>
      <c r="D24" s="671"/>
      <c r="E24" s="677"/>
      <c r="F24" s="677"/>
      <c r="G24" s="673"/>
      <c r="H24" s="671"/>
      <c r="K24" s="670"/>
      <c r="L24" s="687"/>
      <c r="M24" s="687"/>
      <c r="N24" s="671"/>
      <c r="O24" s="677"/>
      <c r="P24" s="677"/>
      <c r="Q24" s="673"/>
      <c r="R24" s="671"/>
    </row>
    <row r="25" spans="1:20" s="672" customFormat="1">
      <c r="A25" s="688"/>
      <c r="B25" s="692" t="s">
        <v>600</v>
      </c>
      <c r="C25" s="690"/>
      <c r="D25" s="690"/>
      <c r="E25" s="688"/>
      <c r="F25" s="691"/>
      <c r="G25" s="691"/>
      <c r="H25" s="691"/>
      <c r="I25" s="691"/>
      <c r="J25" s="691"/>
      <c r="K25" s="688"/>
      <c r="L25" s="692" t="s">
        <v>600</v>
      </c>
      <c r="M25" s="690"/>
      <c r="N25" s="690"/>
      <c r="O25" s="688"/>
      <c r="P25" s="691"/>
      <c r="Q25" s="691"/>
      <c r="R25" s="691"/>
      <c r="S25" s="691"/>
    </row>
    <row r="26" spans="1:20" s="672" customFormat="1">
      <c r="A26" s="677"/>
      <c r="B26" s="687"/>
      <c r="C26" s="687"/>
      <c r="D26" s="687"/>
      <c r="E26" s="677"/>
      <c r="F26" s="673"/>
      <c r="G26" s="673"/>
      <c r="H26" s="673"/>
      <c r="I26" s="673"/>
      <c r="J26" s="673"/>
      <c r="K26" s="677"/>
      <c r="L26" s="687"/>
      <c r="M26" s="687"/>
      <c r="N26" s="687"/>
      <c r="O26" s="677"/>
      <c r="P26" s="673"/>
      <c r="Q26" s="673"/>
      <c r="R26" s="673"/>
      <c r="S26" s="673"/>
    </row>
    <row r="27" spans="1:20" s="672" customFormat="1">
      <c r="A27" s="665"/>
      <c r="B27" s="665" t="s">
        <v>725</v>
      </c>
      <c r="C27" s="668"/>
      <c r="D27" s="677" t="s">
        <v>838</v>
      </c>
      <c r="E27" s="666"/>
      <c r="F27" s="666"/>
      <c r="G27" s="666"/>
      <c r="H27" s="678" t="s">
        <v>213</v>
      </c>
      <c r="I27" s="666"/>
      <c r="J27" s="666"/>
      <c r="K27" s="665"/>
      <c r="L27" s="665" t="s">
        <v>725</v>
      </c>
      <c r="M27" s="668"/>
      <c r="N27" s="677" t="s">
        <v>838</v>
      </c>
      <c r="O27" s="666"/>
      <c r="P27" s="666"/>
      <c r="Q27" s="666"/>
      <c r="R27" s="679" t="s">
        <v>213</v>
      </c>
      <c r="S27" s="666"/>
    </row>
    <row r="28" spans="1:20" s="672" customFormat="1">
      <c r="A28" s="680">
        <v>2</v>
      </c>
      <c r="B28" s="681">
        <v>1</v>
      </c>
      <c r="C28" s="681" t="s">
        <v>503</v>
      </c>
      <c r="D28" s="682">
        <v>1</v>
      </c>
      <c r="E28" s="680"/>
      <c r="F28" s="680" t="s">
        <v>503</v>
      </c>
      <c r="G28" s="683"/>
      <c r="H28" s="684">
        <v>1</v>
      </c>
      <c r="I28" s="683"/>
      <c r="J28" s="683"/>
      <c r="K28" s="680">
        <v>2</v>
      </c>
      <c r="L28" s="681">
        <v>1</v>
      </c>
      <c r="M28" s="681" t="s">
        <v>503</v>
      </c>
      <c r="N28" s="682">
        <v>15</v>
      </c>
      <c r="O28" s="680"/>
      <c r="P28" s="680" t="s">
        <v>503</v>
      </c>
      <c r="Q28" s="683"/>
      <c r="R28" s="685">
        <v>15</v>
      </c>
      <c r="S28" s="683"/>
    </row>
    <row r="29" spans="1:20" s="672" customFormat="1">
      <c r="A29" s="670"/>
      <c r="B29" s="687"/>
      <c r="C29" s="687"/>
      <c r="D29" s="671"/>
      <c r="E29" s="677"/>
      <c r="F29" s="677"/>
      <c r="G29" s="673"/>
      <c r="H29" s="671"/>
      <c r="K29" s="670"/>
      <c r="L29" s="687"/>
      <c r="M29" s="687"/>
      <c r="N29" s="671"/>
      <c r="O29" s="677"/>
      <c r="P29" s="677"/>
      <c r="Q29" s="673"/>
      <c r="R29" s="671"/>
    </row>
    <row r="30" spans="1:20" s="672" customFormat="1">
      <c r="A30" s="688"/>
      <c r="B30" s="692" t="s">
        <v>10</v>
      </c>
      <c r="C30" s="690"/>
      <c r="D30" s="690"/>
      <c r="E30" s="688"/>
      <c r="F30" s="691"/>
      <c r="G30" s="691"/>
      <c r="H30" s="691"/>
      <c r="I30" s="691"/>
      <c r="J30" s="691"/>
      <c r="K30" s="688"/>
      <c r="L30" s="692" t="s">
        <v>10</v>
      </c>
      <c r="M30" s="690"/>
      <c r="N30" s="690"/>
      <c r="O30" s="688"/>
      <c r="P30" s="691"/>
      <c r="Q30" s="691"/>
      <c r="R30" s="691"/>
      <c r="S30" s="691"/>
    </row>
    <row r="31" spans="1:20" s="672" customFormat="1">
      <c r="A31" s="677"/>
      <c r="B31" s="687"/>
      <c r="C31" s="687"/>
      <c r="D31" s="687"/>
      <c r="E31" s="677"/>
      <c r="F31" s="673"/>
      <c r="G31" s="673"/>
      <c r="H31" s="673"/>
      <c r="I31" s="673"/>
      <c r="J31" s="673"/>
      <c r="K31" s="677"/>
      <c r="L31" s="687"/>
      <c r="M31" s="687"/>
      <c r="N31" s="687"/>
      <c r="O31" s="677"/>
      <c r="P31" s="673"/>
      <c r="Q31" s="673"/>
      <c r="R31" s="673"/>
      <c r="S31" s="673"/>
    </row>
    <row r="32" spans="1:20" s="672" customFormat="1">
      <c r="A32" s="665"/>
      <c r="B32" s="665" t="s">
        <v>725</v>
      </c>
      <c r="C32" s="668"/>
      <c r="D32" s="677" t="s">
        <v>838</v>
      </c>
      <c r="E32" s="666"/>
      <c r="F32" s="666"/>
      <c r="G32" s="666"/>
      <c r="H32" s="678" t="s">
        <v>213</v>
      </c>
      <c r="I32" s="666"/>
      <c r="J32" s="666"/>
      <c r="K32" s="665"/>
      <c r="L32" s="665" t="s">
        <v>725</v>
      </c>
      <c r="M32" s="668"/>
      <c r="N32" s="677" t="s">
        <v>838</v>
      </c>
      <c r="O32" s="666"/>
      <c r="P32" s="666"/>
      <c r="Q32" s="666"/>
      <c r="R32" s="679" t="s">
        <v>213</v>
      </c>
      <c r="S32" s="666"/>
    </row>
    <row r="33" spans="1:19">
      <c r="A33" s="680">
        <v>3</v>
      </c>
      <c r="B33" s="681">
        <v>1</v>
      </c>
      <c r="C33" s="681" t="s">
        <v>503</v>
      </c>
      <c r="D33" s="682">
        <v>1</v>
      </c>
      <c r="E33" s="680"/>
      <c r="F33" s="680" t="s">
        <v>503</v>
      </c>
      <c r="G33" s="683"/>
      <c r="H33" s="684">
        <v>1</v>
      </c>
      <c r="I33" s="683"/>
      <c r="J33" s="683"/>
      <c r="K33" s="680">
        <v>3</v>
      </c>
      <c r="L33" s="681">
        <v>1</v>
      </c>
      <c r="M33" s="681" t="s">
        <v>503</v>
      </c>
      <c r="N33" s="682">
        <v>15</v>
      </c>
      <c r="O33" s="680"/>
      <c r="P33" s="680" t="s">
        <v>503</v>
      </c>
      <c r="Q33" s="683"/>
      <c r="R33" s="685">
        <v>15</v>
      </c>
      <c r="S33" s="683"/>
    </row>
    <row r="34" spans="1:19">
      <c r="M34" s="313"/>
    </row>
    <row r="35" spans="1:19">
      <c r="A35" s="688"/>
      <c r="B35" s="692" t="s">
        <v>775</v>
      </c>
      <c r="C35" s="690"/>
      <c r="D35" s="690"/>
      <c r="E35" s="688"/>
      <c r="F35" s="691"/>
      <c r="G35" s="691"/>
      <c r="H35" s="691"/>
      <c r="I35" s="691"/>
      <c r="J35" s="691"/>
      <c r="K35" s="688"/>
      <c r="L35" s="692" t="s">
        <v>775</v>
      </c>
      <c r="M35" s="690"/>
      <c r="N35" s="690"/>
      <c r="O35" s="688"/>
      <c r="P35" s="691"/>
      <c r="Q35" s="691"/>
      <c r="R35" s="691"/>
      <c r="S35" s="691"/>
    </row>
    <row r="36" spans="1:19">
      <c r="A36" s="677"/>
      <c r="B36" s="687"/>
      <c r="C36" s="687"/>
      <c r="D36" s="687"/>
      <c r="E36" s="677"/>
      <c r="F36" s="673"/>
      <c r="G36" s="673"/>
      <c r="H36" s="673"/>
      <c r="I36" s="673"/>
      <c r="J36" s="673"/>
      <c r="K36" s="677"/>
      <c r="L36" s="687"/>
      <c r="M36" s="687"/>
      <c r="N36" s="687"/>
      <c r="O36" s="677"/>
      <c r="P36" s="673"/>
      <c r="Q36" s="673"/>
      <c r="R36" s="673"/>
      <c r="S36" s="673"/>
    </row>
    <row r="37" spans="1:19">
      <c r="A37" s="665"/>
      <c r="B37" s="665" t="s">
        <v>725</v>
      </c>
      <c r="C37" s="668"/>
      <c r="D37" s="677" t="s">
        <v>838</v>
      </c>
      <c r="E37" s="666"/>
      <c r="F37" s="666"/>
      <c r="G37" s="666"/>
      <c r="H37" s="678" t="s">
        <v>213</v>
      </c>
      <c r="I37" s="666"/>
      <c r="J37" s="666"/>
      <c r="K37" s="665"/>
      <c r="L37" s="665" t="s">
        <v>725</v>
      </c>
      <c r="M37" s="668"/>
      <c r="N37" s="677" t="s">
        <v>838</v>
      </c>
      <c r="O37" s="666"/>
      <c r="P37" s="666"/>
      <c r="Q37" s="666"/>
      <c r="R37" s="679" t="s">
        <v>213</v>
      </c>
      <c r="S37" s="666"/>
    </row>
    <row r="38" spans="1:19" ht="15.75" customHeight="1">
      <c r="A38" s="680">
        <v>4</v>
      </c>
      <c r="B38" s="681">
        <v>1</v>
      </c>
      <c r="C38" s="681" t="s">
        <v>503</v>
      </c>
      <c r="D38" s="682">
        <v>1</v>
      </c>
      <c r="E38" s="680"/>
      <c r="F38" s="680" t="s">
        <v>503</v>
      </c>
      <c r="G38" s="683"/>
      <c r="H38" s="684">
        <v>1</v>
      </c>
      <c r="I38" s="683"/>
      <c r="J38" s="683"/>
      <c r="K38" s="680">
        <v>4</v>
      </c>
      <c r="L38" s="681">
        <v>1</v>
      </c>
      <c r="M38" s="681" t="s">
        <v>503</v>
      </c>
      <c r="N38" s="682">
        <v>15</v>
      </c>
      <c r="O38" s="680"/>
      <c r="P38" s="680" t="s">
        <v>503</v>
      </c>
      <c r="Q38" s="683"/>
      <c r="R38" s="685">
        <v>15</v>
      </c>
      <c r="S38" s="683"/>
    </row>
    <row r="39" spans="1:19">
      <c r="B39" s="672"/>
      <c r="C39" s="694"/>
      <c r="D39" s="672"/>
      <c r="E39" s="672"/>
      <c r="F39" s="672"/>
      <c r="G39" s="672"/>
      <c r="H39" s="670"/>
      <c r="I39" s="672"/>
      <c r="J39" s="672"/>
      <c r="L39" s="672"/>
      <c r="M39" s="694"/>
      <c r="N39" s="672"/>
    </row>
    <row r="40" spans="1:19">
      <c r="A40" s="688"/>
      <c r="B40" s="692" t="s">
        <v>839</v>
      </c>
      <c r="C40" s="690"/>
      <c r="D40" s="690"/>
      <c r="E40" s="688"/>
      <c r="F40" s="691"/>
      <c r="G40" s="691"/>
      <c r="H40" s="691"/>
      <c r="I40" s="691"/>
      <c r="J40" s="691"/>
      <c r="K40" s="688"/>
      <c r="L40" s="692" t="s">
        <v>839</v>
      </c>
      <c r="M40" s="690"/>
      <c r="N40" s="690"/>
      <c r="O40" s="688"/>
      <c r="P40" s="691"/>
      <c r="Q40" s="691"/>
      <c r="R40" s="691"/>
      <c r="S40" s="691"/>
    </row>
    <row r="41" spans="1:19">
      <c r="A41" s="677"/>
      <c r="B41" s="687"/>
      <c r="C41" s="687"/>
      <c r="D41" s="687"/>
      <c r="E41" s="677"/>
      <c r="F41" s="673"/>
      <c r="G41" s="673"/>
      <c r="H41" s="673"/>
      <c r="I41" s="673"/>
      <c r="J41" s="673"/>
      <c r="K41" s="677"/>
      <c r="L41" s="687"/>
      <c r="M41" s="687"/>
      <c r="N41" s="687"/>
      <c r="O41" s="677"/>
      <c r="P41" s="673"/>
      <c r="Q41" s="673"/>
      <c r="R41" s="673"/>
      <c r="S41" s="673"/>
    </row>
    <row r="42" spans="1:19">
      <c r="A42" s="665"/>
      <c r="B42" s="665" t="s">
        <v>725</v>
      </c>
      <c r="C42" s="668"/>
      <c r="D42" s="677" t="s">
        <v>838</v>
      </c>
      <c r="E42" s="666"/>
      <c r="F42" s="666"/>
      <c r="G42" s="666"/>
      <c r="H42" s="678" t="s">
        <v>213</v>
      </c>
      <c r="I42" s="666"/>
      <c r="J42" s="666"/>
      <c r="K42" s="665"/>
      <c r="L42" s="665" t="s">
        <v>725</v>
      </c>
      <c r="M42" s="668"/>
      <c r="N42" s="677" t="s">
        <v>838</v>
      </c>
      <c r="O42" s="666"/>
      <c r="P42" s="666"/>
      <c r="Q42" s="666"/>
      <c r="R42" s="679" t="s">
        <v>213</v>
      </c>
      <c r="S42" s="666"/>
    </row>
    <row r="43" spans="1:19">
      <c r="A43" s="680">
        <v>6</v>
      </c>
      <c r="B43" s="681">
        <v>1</v>
      </c>
      <c r="C43" s="681" t="s">
        <v>503</v>
      </c>
      <c r="D43" s="682">
        <v>1</v>
      </c>
      <c r="E43" s="680"/>
      <c r="F43" s="680" t="s">
        <v>503</v>
      </c>
      <c r="G43" s="683"/>
      <c r="H43" s="684">
        <v>1</v>
      </c>
      <c r="I43" s="683"/>
      <c r="J43" s="683"/>
      <c r="K43" s="680">
        <v>6</v>
      </c>
      <c r="L43" s="681">
        <v>1</v>
      </c>
      <c r="M43" s="681" t="s">
        <v>503</v>
      </c>
      <c r="N43" s="682">
        <v>15</v>
      </c>
      <c r="O43" s="680"/>
      <c r="P43" s="680" t="s">
        <v>503</v>
      </c>
      <c r="Q43" s="683"/>
      <c r="R43" s="685">
        <v>15</v>
      </c>
      <c r="S43" s="683"/>
    </row>
    <row r="44" spans="1:19">
      <c r="B44" s="622"/>
      <c r="C44" s="622"/>
      <c r="D44" s="671"/>
      <c r="E44" s="672"/>
      <c r="F44" s="672"/>
      <c r="G44" s="672"/>
      <c r="H44" s="672"/>
      <c r="I44" s="672"/>
      <c r="J44" s="672"/>
      <c r="L44" s="671"/>
      <c r="M44" s="671"/>
      <c r="N44" s="671"/>
    </row>
    <row r="45" spans="1:19">
      <c r="M45" s="313"/>
    </row>
    <row r="46" spans="1:19" s="697" customFormat="1">
      <c r="A46" s="463"/>
      <c r="B46" s="697" t="s">
        <v>603</v>
      </c>
      <c r="C46" s="698"/>
      <c r="K46" s="463"/>
      <c r="L46" s="697" t="s">
        <v>603</v>
      </c>
      <c r="M46" s="698"/>
    </row>
    <row r="47" spans="1:19">
      <c r="M47" s="313"/>
    </row>
    <row r="48" spans="1:19" s="697" customFormat="1">
      <c r="A48" s="699"/>
      <c r="B48" s="866" t="s">
        <v>702</v>
      </c>
      <c r="C48" s="866"/>
      <c r="D48" s="866"/>
      <c r="E48" s="866"/>
      <c r="F48" s="866"/>
      <c r="G48" s="866"/>
      <c r="H48" s="700"/>
      <c r="I48" s="700"/>
      <c r="J48" s="700"/>
      <c r="K48" s="699"/>
      <c r="L48" s="866" t="s">
        <v>702</v>
      </c>
      <c r="M48" s="866"/>
      <c r="N48" s="866"/>
      <c r="O48" s="866"/>
      <c r="P48" s="866"/>
      <c r="Q48" s="866"/>
      <c r="R48" s="700"/>
      <c r="S48" s="700"/>
    </row>
    <row r="49" spans="1:19">
      <c r="A49" s="665"/>
      <c r="B49" s="666"/>
      <c r="C49" s="667"/>
      <c r="D49" s="666"/>
      <c r="E49" s="666"/>
      <c r="F49" s="666"/>
      <c r="G49" s="666"/>
      <c r="H49" s="666"/>
      <c r="I49" s="666"/>
      <c r="J49" s="666"/>
      <c r="K49" s="665"/>
      <c r="L49" s="666"/>
      <c r="M49" s="667"/>
      <c r="N49" s="666"/>
      <c r="O49" s="666"/>
      <c r="P49" s="666"/>
      <c r="Q49" s="666"/>
      <c r="R49" s="666"/>
      <c r="S49" s="666"/>
    </row>
    <row r="50" spans="1:19">
      <c r="A50" s="665"/>
      <c r="B50" s="665" t="s">
        <v>505</v>
      </c>
      <c r="C50" s="665" t="s">
        <v>167</v>
      </c>
      <c r="D50" s="665"/>
      <c r="E50" s="665"/>
      <c r="F50" s="666"/>
      <c r="G50" s="666"/>
      <c r="H50" s="678" t="s">
        <v>663</v>
      </c>
      <c r="I50" s="666"/>
      <c r="J50" s="666"/>
      <c r="K50" s="665"/>
      <c r="L50" s="665" t="s">
        <v>505</v>
      </c>
      <c r="M50" s="665" t="s">
        <v>167</v>
      </c>
      <c r="N50" s="665"/>
      <c r="O50" s="665"/>
      <c r="P50" s="666"/>
      <c r="Q50" s="666"/>
      <c r="R50" s="679" t="s">
        <v>663</v>
      </c>
      <c r="S50" s="666"/>
    </row>
    <row r="51" spans="1:19">
      <c r="A51" s="680">
        <v>7</v>
      </c>
      <c r="B51" s="681">
        <v>1200</v>
      </c>
      <c r="C51" s="681">
        <v>7</v>
      </c>
      <c r="D51" s="681"/>
      <c r="E51" s="695"/>
      <c r="F51" s="683"/>
      <c r="G51" s="680" t="s">
        <v>503</v>
      </c>
      <c r="H51" s="684">
        <v>8400</v>
      </c>
      <c r="I51" s="683"/>
      <c r="J51" s="683"/>
      <c r="K51" s="680">
        <v>7</v>
      </c>
      <c r="L51" s="681">
        <v>18000</v>
      </c>
      <c r="M51" s="681">
        <v>7</v>
      </c>
      <c r="N51" s="681"/>
      <c r="O51" s="695"/>
      <c r="P51" s="683"/>
      <c r="Q51" s="680" t="s">
        <v>503</v>
      </c>
      <c r="R51" s="685">
        <v>126000</v>
      </c>
      <c r="S51" s="683"/>
    </row>
    <row r="52" spans="1:19">
      <c r="M52" s="313"/>
    </row>
    <row r="53" spans="1:19" s="697" customFormat="1">
      <c r="A53" s="699"/>
      <c r="B53" s="861" t="s">
        <v>645</v>
      </c>
      <c r="C53" s="862"/>
      <c r="D53" s="862"/>
      <c r="E53" s="862"/>
      <c r="F53" s="701"/>
      <c r="G53" s="700"/>
      <c r="H53" s="700"/>
      <c r="I53" s="700"/>
      <c r="J53" s="700"/>
      <c r="K53" s="699"/>
      <c r="L53" s="862" t="s">
        <v>645</v>
      </c>
      <c r="M53" s="862"/>
      <c r="N53" s="862"/>
      <c r="O53" s="862"/>
      <c r="P53" s="701"/>
      <c r="Q53" s="700"/>
      <c r="R53" s="700"/>
      <c r="S53" s="700"/>
    </row>
    <row r="54" spans="1:19">
      <c r="A54" s="665"/>
      <c r="B54" s="666"/>
      <c r="C54" s="667"/>
      <c r="D54" s="666"/>
      <c r="E54" s="666"/>
      <c r="F54" s="666"/>
      <c r="G54" s="666"/>
      <c r="H54" s="666"/>
      <c r="I54" s="666"/>
      <c r="J54" s="666"/>
      <c r="K54" s="665"/>
      <c r="L54" s="666"/>
      <c r="M54" s="667"/>
      <c r="N54" s="666"/>
      <c r="O54" s="666"/>
      <c r="P54" s="666"/>
      <c r="Q54" s="666"/>
      <c r="R54" s="666"/>
      <c r="S54" s="666"/>
    </row>
    <row r="55" spans="1:19">
      <c r="A55" s="665"/>
      <c r="B55" s="665" t="s">
        <v>505</v>
      </c>
      <c r="C55" s="668"/>
      <c r="D55" s="665" t="s">
        <v>167</v>
      </c>
      <c r="E55" s="666"/>
      <c r="F55" s="665" t="s">
        <v>507</v>
      </c>
      <c r="G55" s="666"/>
      <c r="H55" s="678" t="s">
        <v>508</v>
      </c>
      <c r="I55" s="666"/>
      <c r="J55" s="666"/>
      <c r="K55" s="665"/>
      <c r="L55" s="665" t="s">
        <v>505</v>
      </c>
      <c r="M55" s="668"/>
      <c r="N55" s="665" t="s">
        <v>167</v>
      </c>
      <c r="O55" s="666"/>
      <c r="P55" s="665" t="s">
        <v>507</v>
      </c>
      <c r="Q55" s="666"/>
      <c r="R55" s="679" t="s">
        <v>508</v>
      </c>
      <c r="S55" s="666"/>
    </row>
    <row r="56" spans="1:19">
      <c r="A56" s="680">
        <v>8</v>
      </c>
      <c r="B56" s="696">
        <v>1200</v>
      </c>
      <c r="C56" s="681" t="s">
        <v>506</v>
      </c>
      <c r="D56" s="681">
        <v>7</v>
      </c>
      <c r="E56" s="681" t="s">
        <v>506</v>
      </c>
      <c r="F56" s="681">
        <v>0.1</v>
      </c>
      <c r="G56" s="680" t="s">
        <v>503</v>
      </c>
      <c r="H56" s="684">
        <v>840</v>
      </c>
      <c r="I56" s="683"/>
      <c r="J56" s="683"/>
      <c r="K56" s="680">
        <v>8</v>
      </c>
      <c r="L56" s="696">
        <v>18000</v>
      </c>
      <c r="M56" s="681" t="s">
        <v>506</v>
      </c>
      <c r="N56" s="681">
        <v>7</v>
      </c>
      <c r="O56" s="681" t="s">
        <v>506</v>
      </c>
      <c r="P56" s="681">
        <v>0.1</v>
      </c>
      <c r="Q56" s="680" t="s">
        <v>503</v>
      </c>
      <c r="R56" s="685">
        <v>12600</v>
      </c>
      <c r="S56" s="683"/>
    </row>
    <row r="57" spans="1:19">
      <c r="M57" s="313"/>
    </row>
    <row r="58" spans="1:19" s="697" customFormat="1">
      <c r="A58" s="699"/>
      <c r="B58" s="861" t="s">
        <v>646</v>
      </c>
      <c r="C58" s="862"/>
      <c r="D58" s="862"/>
      <c r="E58" s="862"/>
      <c r="F58" s="701"/>
      <c r="G58" s="700"/>
      <c r="H58" s="700"/>
      <c r="I58" s="700"/>
      <c r="J58" s="700"/>
      <c r="K58" s="699"/>
      <c r="L58" s="861" t="s">
        <v>646</v>
      </c>
      <c r="M58" s="862"/>
      <c r="N58" s="862"/>
      <c r="O58" s="862"/>
      <c r="P58" s="701"/>
      <c r="Q58" s="700"/>
      <c r="R58" s="700"/>
      <c r="S58" s="700"/>
    </row>
    <row r="59" spans="1:19">
      <c r="A59" s="665"/>
      <c r="B59" s="666"/>
      <c r="C59" s="667"/>
      <c r="D59" s="666"/>
      <c r="E59" s="666"/>
      <c r="F59" s="666"/>
      <c r="G59" s="666"/>
      <c r="H59" s="666"/>
      <c r="I59" s="666"/>
      <c r="J59" s="666"/>
      <c r="K59" s="665"/>
      <c r="L59" s="666"/>
      <c r="M59" s="667"/>
      <c r="N59" s="666"/>
      <c r="O59" s="666"/>
      <c r="P59" s="666"/>
      <c r="Q59" s="666"/>
      <c r="R59" s="666"/>
      <c r="S59" s="666"/>
    </row>
    <row r="60" spans="1:19">
      <c r="A60" s="665"/>
      <c r="B60" s="665" t="s">
        <v>505</v>
      </c>
      <c r="C60" s="668"/>
      <c r="D60" s="665" t="s">
        <v>167</v>
      </c>
      <c r="E60" s="666"/>
      <c r="F60" s="665" t="s">
        <v>507</v>
      </c>
      <c r="G60" s="666"/>
      <c r="H60" s="678" t="s">
        <v>508</v>
      </c>
      <c r="I60" s="666"/>
      <c r="J60" s="666"/>
      <c r="K60" s="665"/>
      <c r="L60" s="665" t="s">
        <v>505</v>
      </c>
      <c r="M60" s="668"/>
      <c r="N60" s="665" t="s">
        <v>167</v>
      </c>
      <c r="O60" s="666"/>
      <c r="P60" s="665" t="s">
        <v>507</v>
      </c>
      <c r="Q60" s="666"/>
      <c r="R60" s="679" t="s">
        <v>508</v>
      </c>
      <c r="S60" s="666"/>
    </row>
    <row r="61" spans="1:19">
      <c r="A61" s="680">
        <v>9</v>
      </c>
      <c r="B61" s="681">
        <v>1200</v>
      </c>
      <c r="C61" s="681" t="s">
        <v>506</v>
      </c>
      <c r="D61" s="681">
        <v>7</v>
      </c>
      <c r="E61" s="681" t="s">
        <v>506</v>
      </c>
      <c r="F61" s="681">
        <v>0.1</v>
      </c>
      <c r="G61" s="680" t="s">
        <v>503</v>
      </c>
      <c r="H61" s="684">
        <v>840</v>
      </c>
      <c r="I61" s="683"/>
      <c r="J61" s="683"/>
      <c r="K61" s="680">
        <v>9</v>
      </c>
      <c r="L61" s="681">
        <v>18000</v>
      </c>
      <c r="M61" s="681" t="s">
        <v>506</v>
      </c>
      <c r="N61" s="681">
        <v>7</v>
      </c>
      <c r="O61" s="681" t="s">
        <v>506</v>
      </c>
      <c r="P61" s="681">
        <v>0.1</v>
      </c>
      <c r="Q61" s="680" t="s">
        <v>503</v>
      </c>
      <c r="R61" s="685">
        <v>12600</v>
      </c>
      <c r="S61" s="683"/>
    </row>
    <row r="62" spans="1:19">
      <c r="M62" s="313"/>
    </row>
    <row r="63" spans="1:19">
      <c r="M63" s="313"/>
    </row>
    <row r="64" spans="1:19" s="697" customFormat="1">
      <c r="A64" s="463"/>
      <c r="B64" s="697" t="s">
        <v>13</v>
      </c>
      <c r="C64" s="698"/>
      <c r="K64" s="463"/>
      <c r="L64" s="697" t="s">
        <v>13</v>
      </c>
      <c r="M64" s="698"/>
    </row>
    <row r="65" spans="1:19">
      <c r="M65" s="313"/>
    </row>
    <row r="66" spans="1:19" s="697" customFormat="1">
      <c r="A66" s="699"/>
      <c r="B66" s="861" t="s">
        <v>692</v>
      </c>
      <c r="C66" s="862"/>
      <c r="D66" s="862"/>
      <c r="E66" s="862"/>
      <c r="F66" s="862"/>
      <c r="G66" s="700"/>
      <c r="H66" s="700"/>
      <c r="I66" s="700"/>
      <c r="J66" s="700"/>
      <c r="K66" s="699"/>
      <c r="L66" s="861" t="s">
        <v>692</v>
      </c>
      <c r="M66" s="862"/>
      <c r="N66" s="862"/>
      <c r="O66" s="862"/>
      <c r="P66" s="862"/>
      <c r="Q66" s="700"/>
      <c r="R66" s="700"/>
      <c r="S66" s="700"/>
    </row>
    <row r="67" spans="1:19">
      <c r="A67" s="665"/>
      <c r="B67" s="666"/>
      <c r="C67" s="667"/>
      <c r="D67" s="666"/>
      <c r="E67" s="666"/>
      <c r="F67" s="666"/>
      <c r="G67" s="666"/>
      <c r="H67" s="666"/>
      <c r="I67" s="666"/>
      <c r="J67" s="666"/>
      <c r="K67" s="665"/>
      <c r="L67" s="666"/>
      <c r="M67" s="667"/>
      <c r="N67" s="666"/>
      <c r="O67" s="666"/>
      <c r="P67" s="666"/>
      <c r="Q67" s="666"/>
      <c r="R67" s="666"/>
      <c r="S67" s="666"/>
    </row>
    <row r="68" spans="1:19">
      <c r="A68" s="665"/>
      <c r="B68" s="665" t="s">
        <v>505</v>
      </c>
      <c r="C68" s="665" t="s">
        <v>167</v>
      </c>
      <c r="D68" s="665"/>
      <c r="E68" s="665"/>
      <c r="F68" s="666"/>
      <c r="G68" s="666"/>
      <c r="H68" s="678" t="s">
        <v>663</v>
      </c>
      <c r="I68" s="666"/>
      <c r="J68" s="666"/>
      <c r="K68" s="665"/>
      <c r="L68" s="665" t="s">
        <v>505</v>
      </c>
      <c r="M68" s="665" t="s">
        <v>167</v>
      </c>
      <c r="N68" s="665"/>
      <c r="O68" s="665"/>
      <c r="P68" s="666"/>
      <c r="Q68" s="666"/>
      <c r="R68" s="679" t="s">
        <v>663</v>
      </c>
      <c r="S68" s="666"/>
    </row>
    <row r="69" spans="1:19">
      <c r="A69" s="680">
        <v>10</v>
      </c>
      <c r="B69" s="681">
        <v>1200</v>
      </c>
      <c r="C69" s="681">
        <v>7</v>
      </c>
      <c r="D69" s="681"/>
      <c r="E69" s="695"/>
      <c r="F69" s="683"/>
      <c r="G69" s="680" t="s">
        <v>503</v>
      </c>
      <c r="H69" s="684">
        <v>8400</v>
      </c>
      <c r="I69" s="683"/>
      <c r="J69" s="683"/>
      <c r="K69" s="680">
        <v>10</v>
      </c>
      <c r="L69" s="681">
        <v>18000</v>
      </c>
      <c r="M69" s="681">
        <v>7</v>
      </c>
      <c r="N69" s="681"/>
      <c r="O69" s="695"/>
      <c r="P69" s="683"/>
      <c r="Q69" s="680" t="s">
        <v>503</v>
      </c>
      <c r="R69" s="685">
        <v>126000</v>
      </c>
      <c r="S69" s="683"/>
    </row>
    <row r="70" spans="1:19">
      <c r="M70" s="313"/>
    </row>
    <row r="71" spans="1:19" s="697" customFormat="1" ht="12.75" customHeight="1">
      <c r="A71" s="699"/>
      <c r="B71" s="861" t="s">
        <v>693</v>
      </c>
      <c r="C71" s="862"/>
      <c r="D71" s="862"/>
      <c r="E71" s="862"/>
      <c r="F71" s="701"/>
      <c r="G71" s="700"/>
      <c r="H71" s="700"/>
      <c r="I71" s="700"/>
      <c r="J71" s="700"/>
      <c r="K71" s="699"/>
      <c r="L71" s="861" t="s">
        <v>693</v>
      </c>
      <c r="M71" s="862"/>
      <c r="N71" s="862"/>
      <c r="O71" s="862"/>
      <c r="P71" s="701"/>
      <c r="Q71" s="700"/>
      <c r="R71" s="700"/>
      <c r="S71" s="700"/>
    </row>
    <row r="72" spans="1:19">
      <c r="A72" s="665"/>
      <c r="B72" s="666"/>
      <c r="C72" s="667"/>
      <c r="D72" s="666"/>
      <c r="E72" s="666"/>
      <c r="F72" s="666"/>
      <c r="G72" s="666"/>
      <c r="H72" s="666"/>
      <c r="I72" s="666"/>
      <c r="J72" s="666"/>
      <c r="K72" s="665"/>
      <c r="L72" s="666"/>
      <c r="M72" s="667"/>
      <c r="N72" s="666"/>
      <c r="O72" s="666"/>
      <c r="P72" s="666"/>
      <c r="Q72" s="666"/>
      <c r="R72" s="666"/>
      <c r="S72" s="666"/>
    </row>
    <row r="73" spans="1:19">
      <c r="A73" s="665"/>
      <c r="B73" s="665" t="s">
        <v>505</v>
      </c>
      <c r="C73" s="668"/>
      <c r="D73" s="665" t="s">
        <v>167</v>
      </c>
      <c r="E73" s="666"/>
      <c r="F73" s="665"/>
      <c r="G73" s="666"/>
      <c r="H73" s="678" t="s">
        <v>663</v>
      </c>
      <c r="I73" s="666"/>
      <c r="J73" s="666"/>
      <c r="K73" s="665"/>
      <c r="L73" s="665" t="s">
        <v>505</v>
      </c>
      <c r="M73" s="668"/>
      <c r="N73" s="665" t="s">
        <v>167</v>
      </c>
      <c r="O73" s="666"/>
      <c r="P73" s="665"/>
      <c r="Q73" s="666"/>
      <c r="R73" s="679" t="s">
        <v>663</v>
      </c>
      <c r="S73" s="666"/>
    </row>
    <row r="74" spans="1:19">
      <c r="A74" s="680">
        <v>11</v>
      </c>
      <c r="B74" s="681">
        <v>1200</v>
      </c>
      <c r="C74" s="681" t="s">
        <v>506</v>
      </c>
      <c r="D74" s="681">
        <v>7</v>
      </c>
      <c r="E74" s="681"/>
      <c r="F74" s="681"/>
      <c r="G74" s="680" t="s">
        <v>503</v>
      </c>
      <c r="H74" s="684">
        <v>8400</v>
      </c>
      <c r="I74" s="683"/>
      <c r="J74" s="683"/>
      <c r="K74" s="680">
        <v>11</v>
      </c>
      <c r="L74" s="681">
        <v>18000</v>
      </c>
      <c r="M74" s="681" t="s">
        <v>506</v>
      </c>
      <c r="N74" s="681">
        <v>7</v>
      </c>
      <c r="O74" s="681"/>
      <c r="P74" s="681"/>
      <c r="Q74" s="680" t="s">
        <v>503</v>
      </c>
      <c r="R74" s="685">
        <v>126000</v>
      </c>
      <c r="S74" s="683"/>
    </row>
    <row r="75" spans="1:19">
      <c r="M75" s="313"/>
    </row>
    <row r="76" spans="1:19" s="697" customFormat="1" ht="12.75" customHeight="1">
      <c r="A76" s="699"/>
      <c r="B76" s="861" t="s">
        <v>694</v>
      </c>
      <c r="C76" s="862"/>
      <c r="D76" s="862"/>
      <c r="E76" s="862"/>
      <c r="F76" s="701"/>
      <c r="G76" s="700"/>
      <c r="H76" s="700"/>
      <c r="I76" s="700"/>
      <c r="J76" s="700"/>
      <c r="K76" s="699"/>
      <c r="L76" s="861" t="s">
        <v>694</v>
      </c>
      <c r="M76" s="862"/>
      <c r="N76" s="862"/>
      <c r="O76" s="862"/>
      <c r="P76" s="701"/>
      <c r="Q76" s="700"/>
      <c r="R76" s="700"/>
      <c r="S76" s="700"/>
    </row>
    <row r="77" spans="1:19">
      <c r="A77" s="665"/>
      <c r="B77" s="666"/>
      <c r="C77" s="667"/>
      <c r="D77" s="666"/>
      <c r="E77" s="666"/>
      <c r="F77" s="666"/>
      <c r="G77" s="666"/>
      <c r="H77" s="666"/>
      <c r="I77" s="666"/>
      <c r="J77" s="666"/>
      <c r="K77" s="665"/>
      <c r="L77" s="666"/>
      <c r="M77" s="667"/>
      <c r="N77" s="666"/>
      <c r="O77" s="666"/>
      <c r="P77" s="666"/>
      <c r="Q77" s="666"/>
      <c r="R77" s="666"/>
      <c r="S77" s="666"/>
    </row>
    <row r="78" spans="1:19">
      <c r="A78" s="665"/>
      <c r="B78" s="665" t="s">
        <v>505</v>
      </c>
      <c r="C78" s="668"/>
      <c r="D78" s="665" t="s">
        <v>167</v>
      </c>
      <c r="E78" s="666"/>
      <c r="F78" s="665"/>
      <c r="G78" s="666"/>
      <c r="H78" s="678" t="s">
        <v>663</v>
      </c>
      <c r="I78" s="666"/>
      <c r="J78" s="666"/>
      <c r="K78" s="665"/>
      <c r="L78" s="665" t="s">
        <v>505</v>
      </c>
      <c r="M78" s="668"/>
      <c r="N78" s="665" t="s">
        <v>167</v>
      </c>
      <c r="O78" s="666"/>
      <c r="P78" s="665"/>
      <c r="Q78" s="666"/>
      <c r="R78" s="679" t="s">
        <v>663</v>
      </c>
      <c r="S78" s="666"/>
    </row>
    <row r="79" spans="1:19">
      <c r="A79" s="680">
        <v>12</v>
      </c>
      <c r="B79" s="681">
        <v>1200</v>
      </c>
      <c r="C79" s="681" t="s">
        <v>506</v>
      </c>
      <c r="D79" s="681">
        <v>7</v>
      </c>
      <c r="E79" s="681"/>
      <c r="F79" s="681"/>
      <c r="G79" s="680" t="s">
        <v>503</v>
      </c>
      <c r="H79" s="684">
        <v>8400</v>
      </c>
      <c r="I79" s="683"/>
      <c r="J79" s="683"/>
      <c r="K79" s="680">
        <v>12</v>
      </c>
      <c r="L79" s="681">
        <v>18000</v>
      </c>
      <c r="M79" s="681" t="s">
        <v>506</v>
      </c>
      <c r="N79" s="681">
        <v>7</v>
      </c>
      <c r="O79" s="681"/>
      <c r="P79" s="681"/>
      <c r="Q79" s="680" t="s">
        <v>503</v>
      </c>
      <c r="R79" s="685">
        <v>126000</v>
      </c>
      <c r="S79" s="683"/>
    </row>
    <row r="80" spans="1:19">
      <c r="M80" s="313"/>
    </row>
    <row r="81" spans="1:19" s="697" customFormat="1">
      <c r="A81" s="699"/>
      <c r="B81" s="861" t="s">
        <v>840</v>
      </c>
      <c r="C81" s="862"/>
      <c r="D81" s="862"/>
      <c r="E81" s="862"/>
      <c r="F81" s="862"/>
      <c r="G81" s="700"/>
      <c r="H81" s="700"/>
      <c r="I81" s="700"/>
      <c r="J81" s="700"/>
      <c r="K81" s="699"/>
      <c r="L81" s="861" t="s">
        <v>840</v>
      </c>
      <c r="M81" s="862"/>
      <c r="N81" s="862"/>
      <c r="O81" s="862"/>
      <c r="P81" s="862"/>
      <c r="Q81" s="700"/>
      <c r="R81" s="700"/>
      <c r="S81" s="700"/>
    </row>
    <row r="82" spans="1:19">
      <c r="A82" s="665"/>
      <c r="B82" s="666"/>
      <c r="C82" s="667"/>
      <c r="D82" s="666"/>
      <c r="E82" s="666"/>
      <c r="F82" s="666"/>
      <c r="G82" s="666"/>
      <c r="H82" s="666"/>
      <c r="I82" s="666"/>
      <c r="J82" s="666"/>
      <c r="K82" s="665"/>
      <c r="L82" s="666"/>
      <c r="M82" s="667"/>
      <c r="N82" s="666"/>
      <c r="O82" s="666"/>
      <c r="P82" s="666"/>
      <c r="Q82" s="666"/>
      <c r="R82" s="666"/>
      <c r="S82" s="666"/>
    </row>
    <row r="83" spans="1:19">
      <c r="A83" s="665"/>
      <c r="B83" s="665" t="s">
        <v>505</v>
      </c>
      <c r="C83" s="668"/>
      <c r="D83" s="665" t="s">
        <v>167</v>
      </c>
      <c r="E83" s="666"/>
      <c r="F83" s="665" t="s">
        <v>507</v>
      </c>
      <c r="G83" s="666"/>
      <c r="H83" s="678" t="s">
        <v>508</v>
      </c>
      <c r="I83" s="666"/>
      <c r="J83" s="666"/>
      <c r="K83" s="665"/>
      <c r="L83" s="665" t="s">
        <v>505</v>
      </c>
      <c r="M83" s="668"/>
      <c r="N83" s="665" t="s">
        <v>167</v>
      </c>
      <c r="O83" s="666"/>
      <c r="P83" s="665" t="s">
        <v>507</v>
      </c>
      <c r="Q83" s="666"/>
      <c r="R83" s="679" t="s">
        <v>508</v>
      </c>
      <c r="S83" s="666"/>
    </row>
    <row r="84" spans="1:19">
      <c r="A84" s="680">
        <v>13</v>
      </c>
      <c r="B84" s="681">
        <v>1200</v>
      </c>
      <c r="C84" s="681" t="s">
        <v>506</v>
      </c>
      <c r="D84" s="681">
        <v>7</v>
      </c>
      <c r="E84" s="681" t="s">
        <v>506</v>
      </c>
      <c r="F84" s="681">
        <v>0.15</v>
      </c>
      <c r="G84" s="680" t="s">
        <v>503</v>
      </c>
      <c r="H84" s="684">
        <v>1260</v>
      </c>
      <c r="I84" s="683"/>
      <c r="J84" s="683"/>
      <c r="K84" s="680">
        <v>13</v>
      </c>
      <c r="L84" s="681">
        <v>18000</v>
      </c>
      <c r="M84" s="681" t="s">
        <v>506</v>
      </c>
      <c r="N84" s="681">
        <v>7</v>
      </c>
      <c r="O84" s="681" t="s">
        <v>506</v>
      </c>
      <c r="P84" s="681">
        <v>0.15</v>
      </c>
      <c r="Q84" s="680" t="s">
        <v>503</v>
      </c>
      <c r="R84" s="685">
        <v>18900</v>
      </c>
      <c r="S84" s="683"/>
    </row>
    <row r="85" spans="1:19">
      <c r="M85" s="313"/>
    </row>
    <row r="86" spans="1:19">
      <c r="M86" s="313"/>
    </row>
    <row r="87" spans="1:19" s="697" customFormat="1" ht="12.75" customHeight="1">
      <c r="A87" s="699"/>
      <c r="B87" s="861" t="s">
        <v>179</v>
      </c>
      <c r="C87" s="862"/>
      <c r="D87" s="862"/>
      <c r="E87" s="862"/>
      <c r="F87" s="701"/>
      <c r="G87" s="700"/>
      <c r="H87" s="700"/>
      <c r="I87" s="700"/>
      <c r="J87" s="700"/>
      <c r="K87" s="699"/>
      <c r="L87" s="861" t="s">
        <v>179</v>
      </c>
      <c r="M87" s="862"/>
      <c r="N87" s="862"/>
      <c r="O87" s="862"/>
      <c r="P87" s="701"/>
      <c r="Q87" s="700"/>
      <c r="R87" s="700"/>
      <c r="S87" s="700"/>
    </row>
    <row r="88" spans="1:19">
      <c r="A88" s="665"/>
      <c r="B88" s="666"/>
      <c r="C88" s="667"/>
      <c r="D88" s="666"/>
      <c r="E88" s="666"/>
      <c r="F88" s="666"/>
      <c r="G88" s="666"/>
      <c r="H88" s="666"/>
      <c r="I88" s="666"/>
      <c r="J88" s="666"/>
      <c r="K88" s="665"/>
      <c r="L88" s="666"/>
      <c r="M88" s="667"/>
      <c r="N88" s="666"/>
      <c r="O88" s="666"/>
      <c r="P88" s="666"/>
      <c r="Q88" s="666"/>
      <c r="R88" s="666"/>
      <c r="S88" s="666"/>
    </row>
    <row r="89" spans="1:19">
      <c r="A89" s="665"/>
      <c r="B89" s="665" t="s">
        <v>505</v>
      </c>
      <c r="C89" s="668"/>
      <c r="D89" s="665" t="s">
        <v>167</v>
      </c>
      <c r="E89" s="666"/>
      <c r="F89" s="665" t="s">
        <v>507</v>
      </c>
      <c r="G89" s="666"/>
      <c r="H89" s="678" t="s">
        <v>508</v>
      </c>
      <c r="I89" s="666"/>
      <c r="J89" s="666"/>
      <c r="K89" s="665"/>
      <c r="L89" s="665" t="s">
        <v>505</v>
      </c>
      <c r="M89" s="668"/>
      <c r="N89" s="665" t="s">
        <v>167</v>
      </c>
      <c r="O89" s="666"/>
      <c r="P89" s="665" t="s">
        <v>507</v>
      </c>
      <c r="Q89" s="666"/>
      <c r="R89" s="679" t="s">
        <v>508</v>
      </c>
      <c r="S89" s="666"/>
    </row>
    <row r="90" spans="1:19">
      <c r="A90" s="680">
        <v>14</v>
      </c>
      <c r="B90" s="681">
        <v>1200</v>
      </c>
      <c r="C90" s="681" t="s">
        <v>506</v>
      </c>
      <c r="D90" s="681">
        <v>7</v>
      </c>
      <c r="E90" s="681" t="s">
        <v>506</v>
      </c>
      <c r="F90" s="681">
        <v>0.15</v>
      </c>
      <c r="G90" s="680" t="s">
        <v>503</v>
      </c>
      <c r="H90" s="684">
        <v>1260</v>
      </c>
      <c r="I90" s="683"/>
      <c r="J90" s="683"/>
      <c r="K90" s="680">
        <v>14</v>
      </c>
      <c r="L90" s="681">
        <v>18000</v>
      </c>
      <c r="M90" s="681" t="s">
        <v>506</v>
      </c>
      <c r="N90" s="681">
        <v>7</v>
      </c>
      <c r="O90" s="681" t="s">
        <v>506</v>
      </c>
      <c r="P90" s="681">
        <v>0.15</v>
      </c>
      <c r="Q90" s="680" t="s">
        <v>503</v>
      </c>
      <c r="R90" s="685">
        <v>18900</v>
      </c>
      <c r="S90" s="683"/>
    </row>
    <row r="91" spans="1:19">
      <c r="M91" s="313"/>
    </row>
    <row r="92" spans="1:19" s="697" customFormat="1" ht="12.75" customHeight="1">
      <c r="A92" s="699"/>
      <c r="B92" s="861" t="s">
        <v>18</v>
      </c>
      <c r="C92" s="862"/>
      <c r="D92" s="862"/>
      <c r="E92" s="862"/>
      <c r="F92" s="701"/>
      <c r="G92" s="700"/>
      <c r="H92" s="700"/>
      <c r="I92" s="700"/>
      <c r="J92" s="700"/>
      <c r="K92" s="699"/>
      <c r="L92" s="861" t="s">
        <v>18</v>
      </c>
      <c r="M92" s="862"/>
      <c r="N92" s="862"/>
      <c r="O92" s="862"/>
      <c r="P92" s="701"/>
      <c r="Q92" s="700"/>
      <c r="R92" s="700"/>
      <c r="S92" s="700"/>
    </row>
    <row r="93" spans="1:19">
      <c r="A93" s="665"/>
      <c r="B93" s="666"/>
      <c r="C93" s="667"/>
      <c r="D93" s="666"/>
      <c r="E93" s="666"/>
      <c r="F93" s="666"/>
      <c r="G93" s="666"/>
      <c r="H93" s="666"/>
      <c r="I93" s="666"/>
      <c r="J93" s="666"/>
      <c r="K93" s="665"/>
      <c r="L93" s="666"/>
      <c r="M93" s="667"/>
      <c r="N93" s="666"/>
      <c r="O93" s="666"/>
      <c r="P93" s="666"/>
      <c r="Q93" s="666"/>
      <c r="R93" s="666"/>
      <c r="S93" s="666"/>
    </row>
    <row r="94" spans="1:19">
      <c r="A94" s="665"/>
      <c r="B94" s="665" t="s">
        <v>505</v>
      </c>
      <c r="C94" s="668"/>
      <c r="D94" s="665" t="s">
        <v>167</v>
      </c>
      <c r="E94" s="666"/>
      <c r="F94" s="665"/>
      <c r="G94" s="666"/>
      <c r="H94" s="678" t="s">
        <v>663</v>
      </c>
      <c r="I94" s="666"/>
      <c r="J94" s="666"/>
      <c r="K94" s="665"/>
      <c r="L94" s="665" t="s">
        <v>505</v>
      </c>
      <c r="M94" s="668"/>
      <c r="N94" s="665" t="s">
        <v>167</v>
      </c>
      <c r="O94" s="666"/>
      <c r="P94" s="665"/>
      <c r="Q94" s="666"/>
      <c r="R94" s="679" t="s">
        <v>663</v>
      </c>
      <c r="S94" s="666"/>
    </row>
    <row r="95" spans="1:19">
      <c r="A95" s="680">
        <v>15</v>
      </c>
      <c r="B95" s="681">
        <v>1200</v>
      </c>
      <c r="C95" s="681" t="s">
        <v>506</v>
      </c>
      <c r="D95" s="681">
        <v>7</v>
      </c>
      <c r="E95" s="681"/>
      <c r="F95" s="681"/>
      <c r="G95" s="680" t="s">
        <v>503</v>
      </c>
      <c r="H95" s="684">
        <v>8400</v>
      </c>
      <c r="I95" s="683"/>
      <c r="J95" s="683"/>
      <c r="K95" s="680">
        <v>15</v>
      </c>
      <c r="L95" s="681">
        <v>18000</v>
      </c>
      <c r="M95" s="681" t="s">
        <v>506</v>
      </c>
      <c r="N95" s="681">
        <v>7</v>
      </c>
      <c r="O95" s="681"/>
      <c r="P95" s="681"/>
      <c r="Q95" s="680" t="s">
        <v>503</v>
      </c>
      <c r="R95" s="685">
        <v>126000</v>
      </c>
      <c r="S95" s="683"/>
    </row>
    <row r="96" spans="1:19">
      <c r="M96" s="313"/>
    </row>
    <row r="97" spans="1:19">
      <c r="A97" s="675"/>
      <c r="B97" s="700" t="s">
        <v>759</v>
      </c>
      <c r="C97" s="702"/>
      <c r="D97" s="676"/>
      <c r="E97" s="676"/>
      <c r="F97" s="676"/>
      <c r="G97" s="676"/>
      <c r="H97" s="676"/>
      <c r="I97" s="676"/>
      <c r="J97" s="676"/>
      <c r="K97" s="675"/>
      <c r="L97" s="676" t="s">
        <v>759</v>
      </c>
      <c r="M97" s="702"/>
      <c r="N97" s="676"/>
      <c r="O97" s="676"/>
      <c r="P97" s="676"/>
      <c r="Q97" s="676"/>
      <c r="R97" s="676"/>
      <c r="S97" s="676"/>
    </row>
    <row r="98" spans="1:19">
      <c r="A98" s="665"/>
      <c r="B98" s="863" t="s">
        <v>779</v>
      </c>
      <c r="C98" s="863"/>
      <c r="D98" s="863"/>
      <c r="E98" s="863"/>
      <c r="F98" s="863"/>
      <c r="G98" s="666"/>
      <c r="H98" s="666"/>
      <c r="I98" s="666"/>
      <c r="J98" s="666"/>
      <c r="K98" s="665"/>
      <c r="L98" s="863" t="s">
        <v>779</v>
      </c>
      <c r="M98" s="863"/>
      <c r="N98" s="863"/>
      <c r="O98" s="863"/>
      <c r="P98" s="863"/>
      <c r="Q98" s="666"/>
      <c r="R98" s="666"/>
      <c r="S98" s="666"/>
    </row>
    <row r="99" spans="1:19">
      <c r="A99" s="665"/>
      <c r="B99" s="666"/>
      <c r="C99" s="667"/>
      <c r="D99" s="666"/>
      <c r="E99" s="666"/>
      <c r="F99" s="666"/>
      <c r="G99" s="666"/>
      <c r="H99" s="666"/>
      <c r="I99" s="666"/>
      <c r="J99" s="666"/>
      <c r="K99" s="665"/>
      <c r="L99" s="666"/>
      <c r="M99" s="667"/>
      <c r="N99" s="666"/>
      <c r="O99" s="666"/>
      <c r="P99" s="666"/>
      <c r="Q99" s="666"/>
      <c r="R99" s="666"/>
      <c r="S99" s="666"/>
    </row>
    <row r="100" spans="1:19">
      <c r="A100" s="665"/>
      <c r="B100" s="665" t="s">
        <v>505</v>
      </c>
      <c r="C100" s="668"/>
      <c r="D100" s="665" t="s">
        <v>167</v>
      </c>
      <c r="E100" s="666"/>
      <c r="F100" s="665" t="s">
        <v>507</v>
      </c>
      <c r="G100" s="666"/>
      <c r="H100" s="678" t="s">
        <v>663</v>
      </c>
      <c r="I100" s="666"/>
      <c r="J100" s="666"/>
      <c r="K100" s="665"/>
      <c r="L100" s="665" t="s">
        <v>505</v>
      </c>
      <c r="M100" s="668"/>
      <c r="N100" s="665" t="s">
        <v>167</v>
      </c>
      <c r="O100" s="666"/>
      <c r="P100" s="665" t="s">
        <v>507</v>
      </c>
      <c r="Q100" s="666"/>
      <c r="R100" s="679" t="s">
        <v>663</v>
      </c>
      <c r="S100" s="666"/>
    </row>
    <row r="101" spans="1:19">
      <c r="A101" s="680"/>
      <c r="B101" s="681">
        <v>0</v>
      </c>
      <c r="C101" s="681" t="s">
        <v>506</v>
      </c>
      <c r="D101" s="681">
        <v>0</v>
      </c>
      <c r="E101" s="681" t="s">
        <v>506</v>
      </c>
      <c r="F101" s="681">
        <v>0</v>
      </c>
      <c r="G101" s="680" t="s">
        <v>503</v>
      </c>
      <c r="H101" s="684">
        <v>0</v>
      </c>
      <c r="I101" s="683"/>
      <c r="J101" s="683"/>
      <c r="K101" s="680"/>
      <c r="L101" s="681">
        <v>1200</v>
      </c>
      <c r="M101" s="681" t="s">
        <v>506</v>
      </c>
      <c r="N101" s="681">
        <v>7</v>
      </c>
      <c r="O101" s="681" t="s">
        <v>506</v>
      </c>
      <c r="P101" s="681">
        <v>0.02</v>
      </c>
      <c r="Q101" s="680" t="s">
        <v>503</v>
      </c>
      <c r="R101" s="685"/>
      <c r="S101" s="683"/>
    </row>
    <row r="102" spans="1:19" s="672" customFormat="1">
      <c r="A102" s="677"/>
      <c r="B102" s="687"/>
      <c r="C102" s="687"/>
      <c r="D102" s="687"/>
      <c r="E102" s="687"/>
      <c r="F102" s="687"/>
      <c r="G102" s="677"/>
      <c r="H102" s="687"/>
      <c r="I102" s="673"/>
      <c r="J102" s="673"/>
      <c r="K102" s="677"/>
      <c r="L102" s="687"/>
      <c r="M102" s="687"/>
      <c r="N102" s="687"/>
      <c r="O102" s="687"/>
      <c r="P102" s="687"/>
      <c r="Q102" s="677"/>
      <c r="R102" s="687"/>
      <c r="S102" s="673"/>
    </row>
    <row r="103" spans="1:19" s="672" customFormat="1">
      <c r="A103" s="677"/>
      <c r="B103" s="687"/>
      <c r="C103" s="687"/>
      <c r="D103" s="687"/>
      <c r="E103" s="687"/>
      <c r="F103" s="687"/>
      <c r="G103" s="677"/>
      <c r="H103" s="687"/>
      <c r="I103" s="673"/>
      <c r="J103" s="673"/>
      <c r="K103" s="677"/>
      <c r="L103" s="687"/>
      <c r="M103" s="687"/>
      <c r="N103" s="687"/>
      <c r="O103" s="687"/>
      <c r="P103" s="687"/>
      <c r="Q103" s="677"/>
      <c r="R103" s="687"/>
      <c r="S103" s="673"/>
    </row>
    <row r="104" spans="1:19" s="697" customFormat="1">
      <c r="A104" s="463"/>
      <c r="B104" s="697" t="s">
        <v>778</v>
      </c>
      <c r="C104" s="698"/>
      <c r="K104" s="463"/>
      <c r="L104" s="697" t="s">
        <v>695</v>
      </c>
      <c r="M104" s="698"/>
    </row>
    <row r="105" spans="1:19" s="697" customFormat="1">
      <c r="A105" s="463"/>
      <c r="C105" s="698"/>
      <c r="K105" s="463"/>
      <c r="M105" s="698"/>
    </row>
    <row r="106" spans="1:19" s="697" customFormat="1">
      <c r="A106" s="699"/>
      <c r="B106" s="700" t="s">
        <v>780</v>
      </c>
      <c r="C106" s="703"/>
      <c r="D106" s="700"/>
      <c r="E106" s="700"/>
      <c r="F106" s="700"/>
      <c r="G106" s="700"/>
      <c r="H106" s="700"/>
      <c r="I106" s="700"/>
      <c r="J106" s="700"/>
      <c r="K106" s="699"/>
      <c r="L106" s="700" t="s">
        <v>780</v>
      </c>
      <c r="M106" s="703"/>
      <c r="N106" s="700"/>
      <c r="O106" s="700"/>
      <c r="P106" s="700"/>
      <c r="Q106" s="700"/>
      <c r="R106" s="700"/>
      <c r="S106" s="700"/>
    </row>
    <row r="107" spans="1:19">
      <c r="A107" s="665"/>
      <c r="B107" s="666"/>
      <c r="C107" s="667"/>
      <c r="D107" s="666"/>
      <c r="E107" s="666"/>
      <c r="F107" s="666"/>
      <c r="G107" s="666"/>
      <c r="H107" s="666"/>
      <c r="I107" s="666"/>
      <c r="J107" s="666"/>
      <c r="K107" s="665"/>
      <c r="L107" s="666"/>
      <c r="M107" s="667"/>
      <c r="N107" s="666"/>
      <c r="O107" s="666"/>
      <c r="P107" s="666"/>
      <c r="Q107" s="666"/>
      <c r="R107" s="666"/>
      <c r="S107" s="666"/>
    </row>
    <row r="108" spans="1:19" ht="38.25">
      <c r="A108" s="665"/>
      <c r="B108" s="704" t="s">
        <v>696</v>
      </c>
      <c r="C108" s="705"/>
      <c r="D108" s="704" t="s">
        <v>697</v>
      </c>
      <c r="E108" s="666"/>
      <c r="F108" s="704" t="s">
        <v>698</v>
      </c>
      <c r="G108" s="706"/>
      <c r="H108" s="707" t="s">
        <v>699</v>
      </c>
      <c r="I108" s="666"/>
      <c r="J108" s="666"/>
      <c r="K108" s="665"/>
      <c r="L108" s="704" t="s">
        <v>696</v>
      </c>
      <c r="M108" s="705"/>
      <c r="N108" s="704" t="s">
        <v>697</v>
      </c>
      <c r="O108" s="666"/>
      <c r="P108" s="704" t="s">
        <v>698</v>
      </c>
      <c r="Q108" s="706"/>
      <c r="R108" s="708" t="s">
        <v>699</v>
      </c>
      <c r="S108" s="666"/>
    </row>
    <row r="109" spans="1:19">
      <c r="A109" s="680">
        <v>16</v>
      </c>
      <c r="B109" s="681">
        <v>1200</v>
      </c>
      <c r="C109" s="681" t="s">
        <v>506</v>
      </c>
      <c r="D109" s="681">
        <v>7</v>
      </c>
      <c r="E109" s="681" t="s">
        <v>506</v>
      </c>
      <c r="F109" s="680">
        <v>1.5</v>
      </c>
      <c r="G109" s="680" t="s">
        <v>503</v>
      </c>
      <c r="H109" s="709">
        <v>12.6</v>
      </c>
      <c r="I109" s="683"/>
      <c r="J109" s="683"/>
      <c r="K109" s="680">
        <v>16</v>
      </c>
      <c r="L109" s="681">
        <v>18000</v>
      </c>
      <c r="M109" s="681" t="s">
        <v>506</v>
      </c>
      <c r="N109" s="681">
        <v>7</v>
      </c>
      <c r="O109" s="681" t="s">
        <v>506</v>
      </c>
      <c r="P109" s="680">
        <v>1.5</v>
      </c>
      <c r="Q109" s="680" t="s">
        <v>503</v>
      </c>
      <c r="R109" s="710">
        <v>189</v>
      </c>
      <c r="S109" s="683"/>
    </row>
    <row r="110" spans="1:19">
      <c r="M110" s="313"/>
    </row>
    <row r="111" spans="1:19" s="697" customFormat="1">
      <c r="A111" s="699">
        <v>17</v>
      </c>
      <c r="B111" s="700" t="s">
        <v>781</v>
      </c>
      <c r="C111" s="703"/>
      <c r="D111" s="700"/>
      <c r="E111" s="700"/>
      <c r="F111" s="700"/>
      <c r="G111" s="700"/>
      <c r="H111" s="703">
        <v>25.2</v>
      </c>
      <c r="I111" s="700"/>
      <c r="J111" s="700"/>
      <c r="K111" s="699">
        <v>17</v>
      </c>
      <c r="L111" s="700" t="s">
        <v>781</v>
      </c>
      <c r="M111" s="703"/>
      <c r="N111" s="700"/>
      <c r="O111" s="700"/>
      <c r="P111" s="700"/>
      <c r="Q111" s="700"/>
      <c r="R111" s="703">
        <v>378</v>
      </c>
      <c r="S111" s="700"/>
    </row>
    <row r="112" spans="1:19">
      <c r="A112" s="665"/>
      <c r="B112" s="666"/>
      <c r="C112" s="667"/>
      <c r="D112" s="666"/>
      <c r="E112" s="666"/>
      <c r="F112" s="666"/>
      <c r="G112" s="666"/>
      <c r="H112" s="666"/>
      <c r="I112" s="666"/>
      <c r="J112" s="666"/>
      <c r="K112" s="665"/>
      <c r="L112" s="666"/>
      <c r="M112" s="667"/>
      <c r="N112" s="666"/>
      <c r="O112" s="666"/>
      <c r="P112" s="666"/>
      <c r="Q112" s="666"/>
      <c r="R112" s="666"/>
      <c r="S112" s="666"/>
    </row>
    <row r="113" spans="1:19" ht="38.25">
      <c r="A113" s="665"/>
      <c r="B113" s="704" t="s">
        <v>696</v>
      </c>
      <c r="C113" s="705"/>
      <c r="D113" s="704" t="s">
        <v>697</v>
      </c>
      <c r="E113" s="666"/>
      <c r="F113" s="704" t="s">
        <v>698</v>
      </c>
      <c r="G113" s="706"/>
      <c r="H113" s="707" t="s">
        <v>699</v>
      </c>
      <c r="I113" s="666"/>
      <c r="J113" s="666"/>
      <c r="K113" s="665"/>
      <c r="L113" s="704" t="s">
        <v>696</v>
      </c>
      <c r="M113" s="705"/>
      <c r="N113" s="704" t="s">
        <v>697</v>
      </c>
      <c r="O113" s="666"/>
      <c r="P113" s="704" t="s">
        <v>698</v>
      </c>
      <c r="Q113" s="706"/>
      <c r="R113" s="708" t="s">
        <v>699</v>
      </c>
      <c r="S113" s="666"/>
    </row>
    <row r="114" spans="1:19">
      <c r="A114" s="665"/>
      <c r="B114" s="668">
        <v>1200</v>
      </c>
      <c r="C114" s="668" t="s">
        <v>506</v>
      </c>
      <c r="D114" s="668">
        <v>7</v>
      </c>
      <c r="E114" s="668" t="s">
        <v>506</v>
      </c>
      <c r="F114" s="665">
        <v>2.5</v>
      </c>
      <c r="G114" s="665" t="s">
        <v>503</v>
      </c>
      <c r="H114" s="711">
        <v>21</v>
      </c>
      <c r="I114" s="666"/>
      <c r="J114" s="666"/>
      <c r="K114" s="665"/>
      <c r="L114" s="668">
        <v>18000</v>
      </c>
      <c r="M114" s="668" t="s">
        <v>506</v>
      </c>
      <c r="N114" s="668">
        <v>7</v>
      </c>
      <c r="O114" s="668" t="s">
        <v>506</v>
      </c>
      <c r="P114" s="665">
        <v>2.5</v>
      </c>
      <c r="Q114" s="665" t="s">
        <v>503</v>
      </c>
      <c r="R114" s="712">
        <v>315</v>
      </c>
      <c r="S114" s="666"/>
    </row>
    <row r="115" spans="1:19">
      <c r="A115" s="665"/>
      <c r="B115" s="666"/>
      <c r="C115" s="667"/>
      <c r="D115" s="666"/>
      <c r="E115" s="666"/>
      <c r="F115" s="666"/>
      <c r="G115" s="666"/>
      <c r="H115" s="666"/>
      <c r="I115" s="666"/>
      <c r="J115" s="666"/>
      <c r="K115" s="665"/>
      <c r="L115" s="666"/>
      <c r="M115" s="667"/>
      <c r="N115" s="666"/>
      <c r="O115" s="666"/>
      <c r="P115" s="666"/>
      <c r="Q115" s="666"/>
      <c r="R115" s="666"/>
      <c r="S115" s="666"/>
    </row>
    <row r="116" spans="1:19" ht="38.25">
      <c r="A116" s="665"/>
      <c r="B116" s="704" t="s">
        <v>696</v>
      </c>
      <c r="C116" s="705"/>
      <c r="D116" s="704" t="s">
        <v>697</v>
      </c>
      <c r="E116" s="666"/>
      <c r="F116" s="704" t="s">
        <v>698</v>
      </c>
      <c r="G116" s="706"/>
      <c r="H116" s="707" t="s">
        <v>699</v>
      </c>
      <c r="I116" s="666"/>
      <c r="J116" s="666"/>
      <c r="K116" s="665"/>
      <c r="L116" s="704" t="s">
        <v>696</v>
      </c>
      <c r="M116" s="705"/>
      <c r="N116" s="704" t="s">
        <v>697</v>
      </c>
      <c r="O116" s="666"/>
      <c r="P116" s="704" t="s">
        <v>698</v>
      </c>
      <c r="Q116" s="706"/>
      <c r="R116" s="708" t="s">
        <v>699</v>
      </c>
      <c r="S116" s="666"/>
    </row>
    <row r="117" spans="1:19">
      <c r="A117" s="680"/>
      <c r="B117" s="681">
        <v>1200</v>
      </c>
      <c r="C117" s="681" t="s">
        <v>506</v>
      </c>
      <c r="D117" s="681">
        <v>7</v>
      </c>
      <c r="E117" s="681" t="s">
        <v>506</v>
      </c>
      <c r="F117" s="680">
        <v>0.5</v>
      </c>
      <c r="G117" s="680" t="s">
        <v>503</v>
      </c>
      <c r="H117" s="709">
        <v>4.2</v>
      </c>
      <c r="I117" s="683"/>
      <c r="J117" s="683"/>
      <c r="K117" s="680"/>
      <c r="L117" s="681">
        <v>18000</v>
      </c>
      <c r="M117" s="681" t="s">
        <v>506</v>
      </c>
      <c r="N117" s="681">
        <v>7</v>
      </c>
      <c r="O117" s="681" t="s">
        <v>506</v>
      </c>
      <c r="P117" s="680">
        <v>0.5</v>
      </c>
      <c r="Q117" s="680" t="s">
        <v>503</v>
      </c>
      <c r="R117" s="710">
        <v>63</v>
      </c>
      <c r="S117" s="683"/>
    </row>
    <row r="119" spans="1:19">
      <c r="B119" s="459" t="s">
        <v>700</v>
      </c>
      <c r="C119" s="460" t="s">
        <v>701</v>
      </c>
      <c r="D119" s="461"/>
      <c r="E119" s="461"/>
      <c r="F119" s="462"/>
      <c r="G119" s="463"/>
      <c r="H119" s="461"/>
    </row>
    <row r="120" spans="1:19">
      <c r="B120" s="459"/>
      <c r="C120" s="460"/>
      <c r="D120" s="461"/>
      <c r="E120" s="461"/>
      <c r="F120" s="462"/>
      <c r="G120" s="463"/>
      <c r="H120" s="461"/>
    </row>
    <row r="121" spans="1:19">
      <c r="B121" s="864" t="s">
        <v>782</v>
      </c>
      <c r="C121" s="864"/>
      <c r="D121" s="864"/>
      <c r="E121" s="461"/>
      <c r="F121" s="462"/>
      <c r="G121" s="463"/>
      <c r="H121" s="461"/>
      <c r="L121" s="864" t="s">
        <v>782</v>
      </c>
      <c r="M121" s="864"/>
      <c r="N121" s="864"/>
      <c r="O121" s="461"/>
      <c r="P121" s="462"/>
      <c r="Q121" s="463"/>
      <c r="R121" s="461"/>
    </row>
    <row r="122" spans="1:19">
      <c r="B122" s="459"/>
      <c r="C122" s="460"/>
      <c r="D122" s="461"/>
      <c r="E122" s="461"/>
      <c r="F122" s="462"/>
      <c r="G122" s="463"/>
      <c r="H122" s="461"/>
      <c r="L122" s="459"/>
      <c r="M122" s="460"/>
      <c r="N122" s="461"/>
      <c r="O122" s="461"/>
      <c r="P122" s="462"/>
      <c r="Q122" s="463"/>
      <c r="R122" s="461"/>
    </row>
    <row r="123" spans="1:19" ht="38.25">
      <c r="B123" s="454" t="s">
        <v>696</v>
      </c>
      <c r="C123" s="455"/>
      <c r="D123" s="454" t="s">
        <v>697</v>
      </c>
      <c r="F123" s="454" t="s">
        <v>783</v>
      </c>
      <c r="G123" s="456"/>
      <c r="H123" s="457" t="s">
        <v>699</v>
      </c>
      <c r="L123" s="454" t="s">
        <v>696</v>
      </c>
      <c r="M123" s="455"/>
      <c r="N123" s="454" t="s">
        <v>697</v>
      </c>
      <c r="P123" s="454" t="s">
        <v>783</v>
      </c>
      <c r="Q123" s="456"/>
      <c r="R123" s="464" t="s">
        <v>699</v>
      </c>
    </row>
    <row r="124" spans="1:19" ht="16.5" customHeight="1">
      <c r="B124" s="314"/>
      <c r="C124" s="314" t="s">
        <v>506</v>
      </c>
      <c r="D124" s="314"/>
      <c r="E124" s="314" t="s">
        <v>506</v>
      </c>
      <c r="F124" s="311">
        <v>3.15E-3</v>
      </c>
      <c r="G124" s="311" t="s">
        <v>503</v>
      </c>
      <c r="H124" s="458">
        <v>0</v>
      </c>
      <c r="L124" s="622"/>
      <c r="M124" s="622" t="s">
        <v>506</v>
      </c>
      <c r="N124" s="622"/>
      <c r="O124" s="622" t="s">
        <v>506</v>
      </c>
      <c r="P124" s="311">
        <v>0</v>
      </c>
      <c r="Q124" s="311" t="s">
        <v>503</v>
      </c>
      <c r="R124" s="465">
        <v>0</v>
      </c>
    </row>
    <row r="125" spans="1:19">
      <c r="B125" s="459"/>
      <c r="C125" s="460"/>
      <c r="D125" s="461"/>
      <c r="E125" s="461"/>
      <c r="F125" s="462"/>
      <c r="G125" s="463"/>
      <c r="H125" s="461"/>
    </row>
    <row r="126" spans="1:19" s="697" customFormat="1">
      <c r="A126" s="699"/>
      <c r="B126" s="867" t="s">
        <v>762</v>
      </c>
      <c r="C126" s="867"/>
      <c r="D126" s="867"/>
      <c r="E126" s="867"/>
      <c r="F126" s="867"/>
      <c r="G126" s="867"/>
      <c r="H126" s="713"/>
      <c r="I126" s="700"/>
      <c r="J126" s="700"/>
      <c r="K126" s="699"/>
      <c r="L126" s="714" t="s">
        <v>762</v>
      </c>
      <c r="M126" s="714"/>
      <c r="N126" s="714"/>
      <c r="O126" s="714"/>
      <c r="P126" s="715"/>
      <c r="Q126" s="716"/>
      <c r="R126" s="714"/>
      <c r="S126" s="700"/>
    </row>
    <row r="127" spans="1:19">
      <c r="A127" s="665"/>
      <c r="B127" s="717"/>
      <c r="C127" s="718"/>
      <c r="D127" s="719"/>
      <c r="E127" s="719"/>
      <c r="F127" s="720"/>
      <c r="G127" s="721"/>
      <c r="H127" s="719"/>
      <c r="I127" s="666"/>
      <c r="J127" s="666"/>
      <c r="K127" s="665"/>
      <c r="L127" s="717"/>
      <c r="M127" s="718"/>
      <c r="N127" s="719"/>
      <c r="O127" s="719"/>
      <c r="P127" s="720"/>
      <c r="Q127" s="721"/>
      <c r="R127" s="719"/>
      <c r="S127" s="666"/>
    </row>
    <row r="128" spans="1:19" ht="25.5">
      <c r="A128" s="665"/>
      <c r="B128" s="704" t="s">
        <v>784</v>
      </c>
      <c r="C128" s="705"/>
      <c r="D128" s="704" t="s">
        <v>785</v>
      </c>
      <c r="E128" s="666"/>
      <c r="F128" s="704"/>
      <c r="G128" s="706"/>
      <c r="H128" s="707" t="s">
        <v>699</v>
      </c>
      <c r="I128" s="666"/>
      <c r="J128" s="666"/>
      <c r="K128" s="665"/>
      <c r="L128" s="704" t="s">
        <v>784</v>
      </c>
      <c r="M128" s="705"/>
      <c r="N128" s="704" t="s">
        <v>785</v>
      </c>
      <c r="O128" s="666"/>
      <c r="P128" s="704"/>
      <c r="Q128" s="706"/>
      <c r="R128" s="464" t="s">
        <v>699</v>
      </c>
      <c r="S128" s="666"/>
    </row>
    <row r="129" spans="1:19">
      <c r="A129" s="680">
        <v>18</v>
      </c>
      <c r="B129" s="681">
        <v>820</v>
      </c>
      <c r="C129" s="681" t="s">
        <v>506</v>
      </c>
      <c r="D129" s="681">
        <v>37.799999999999997</v>
      </c>
      <c r="E129" s="681"/>
      <c r="F129" s="680"/>
      <c r="G129" s="680" t="s">
        <v>503</v>
      </c>
      <c r="H129" s="709">
        <v>30996</v>
      </c>
      <c r="I129" s="683"/>
      <c r="J129" s="683"/>
      <c r="K129" s="680">
        <v>18</v>
      </c>
      <c r="L129" s="681">
        <v>820</v>
      </c>
      <c r="M129" s="681"/>
      <c r="N129" s="681">
        <v>567</v>
      </c>
      <c r="O129" s="681"/>
      <c r="P129" s="680"/>
      <c r="Q129" s="680" t="s">
        <v>503</v>
      </c>
      <c r="R129" s="465">
        <v>464940</v>
      </c>
      <c r="S129" s="683"/>
    </row>
    <row r="130" spans="1:19">
      <c r="B130" s="459"/>
      <c r="C130" s="460"/>
      <c r="D130" s="461"/>
      <c r="E130" s="461"/>
      <c r="F130" s="462"/>
      <c r="G130" s="463"/>
      <c r="H130" s="461"/>
      <c r="L130" s="459"/>
      <c r="M130" s="460"/>
      <c r="N130" s="461"/>
      <c r="O130" s="461"/>
      <c r="P130" s="462"/>
      <c r="Q130" s="463"/>
      <c r="R130" s="461"/>
    </row>
    <row r="131" spans="1:19">
      <c r="B131" s="459"/>
      <c r="C131" s="460"/>
      <c r="D131" s="461"/>
      <c r="E131" s="461"/>
      <c r="F131" s="462"/>
      <c r="G131" s="463"/>
      <c r="H131" s="461"/>
    </row>
    <row r="132" spans="1:19" s="697" customFormat="1">
      <c r="A132" s="463"/>
      <c r="B132" s="722" t="s">
        <v>15</v>
      </c>
      <c r="C132" s="698"/>
      <c r="K132" s="463"/>
      <c r="L132" s="722" t="s">
        <v>15</v>
      </c>
      <c r="M132" s="698"/>
    </row>
    <row r="133" spans="1:19">
      <c r="M133" s="313"/>
    </row>
    <row r="134" spans="1:19" s="697" customFormat="1">
      <c r="A134" s="699"/>
      <c r="B134" s="861" t="s">
        <v>169</v>
      </c>
      <c r="C134" s="862"/>
      <c r="D134" s="862"/>
      <c r="E134" s="862"/>
      <c r="F134" s="700"/>
      <c r="G134" s="700"/>
      <c r="H134" s="700"/>
      <c r="I134" s="700"/>
      <c r="J134" s="700"/>
      <c r="K134" s="699"/>
      <c r="L134" s="861" t="s">
        <v>169</v>
      </c>
      <c r="M134" s="862"/>
      <c r="N134" s="862"/>
      <c r="O134" s="862"/>
      <c r="P134" s="700"/>
      <c r="Q134" s="700"/>
      <c r="R134" s="700"/>
      <c r="S134" s="700"/>
    </row>
    <row r="135" spans="1:19">
      <c r="A135" s="665"/>
      <c r="B135" s="666"/>
      <c r="C135" s="667"/>
      <c r="D135" s="666"/>
      <c r="E135" s="666"/>
      <c r="F135" s="666"/>
      <c r="G135" s="666"/>
      <c r="H135" s="666"/>
      <c r="I135" s="666"/>
      <c r="J135" s="666"/>
      <c r="K135" s="665"/>
      <c r="L135" s="666"/>
      <c r="M135" s="667"/>
      <c r="N135" s="666"/>
      <c r="O135" s="666"/>
      <c r="P135" s="666"/>
      <c r="Q135" s="666"/>
      <c r="R135" s="666"/>
      <c r="S135" s="666"/>
    </row>
    <row r="136" spans="1:19">
      <c r="A136" s="665"/>
      <c r="B136" s="665" t="s">
        <v>181</v>
      </c>
      <c r="C136" s="666"/>
      <c r="D136" s="665" t="s">
        <v>510</v>
      </c>
      <c r="E136" s="666"/>
      <c r="F136" s="666"/>
      <c r="G136" s="666"/>
      <c r="H136" s="678" t="s">
        <v>510</v>
      </c>
      <c r="I136" s="666"/>
      <c r="J136" s="666"/>
      <c r="K136" s="665"/>
      <c r="L136" s="665" t="s">
        <v>181</v>
      </c>
      <c r="M136" s="666"/>
      <c r="N136" s="665" t="s">
        <v>510</v>
      </c>
      <c r="O136" s="666"/>
      <c r="P136" s="666"/>
      <c r="Q136" s="666"/>
      <c r="R136" s="679" t="s">
        <v>510</v>
      </c>
      <c r="S136" s="666"/>
    </row>
    <row r="137" spans="1:19">
      <c r="A137" s="680">
        <v>19</v>
      </c>
      <c r="B137" s="681">
        <v>1.2</v>
      </c>
      <c r="C137" s="681" t="s">
        <v>506</v>
      </c>
      <c r="D137" s="695">
        <v>0.83299999999999996</v>
      </c>
      <c r="E137" s="681"/>
      <c r="F137" s="683"/>
      <c r="G137" s="680" t="s">
        <v>503</v>
      </c>
      <c r="H137" s="684">
        <v>1</v>
      </c>
      <c r="I137" s="683"/>
      <c r="J137" s="683"/>
      <c r="K137" s="680">
        <v>19</v>
      </c>
      <c r="L137" s="681">
        <v>18</v>
      </c>
      <c r="M137" s="681" t="s">
        <v>506</v>
      </c>
      <c r="N137" s="695">
        <v>0.83299999999999996</v>
      </c>
      <c r="O137" s="681"/>
      <c r="P137" s="683"/>
      <c r="Q137" s="680" t="s">
        <v>503</v>
      </c>
      <c r="R137" s="685">
        <v>15</v>
      </c>
      <c r="S137" s="683"/>
    </row>
    <row r="138" spans="1:19">
      <c r="M138" s="313"/>
    </row>
    <row r="139" spans="1:19" s="697" customFormat="1">
      <c r="A139" s="699"/>
      <c r="B139" s="723" t="s">
        <v>170</v>
      </c>
      <c r="C139" s="703"/>
      <c r="D139" s="700"/>
      <c r="E139" s="700"/>
      <c r="F139" s="700"/>
      <c r="G139" s="700"/>
      <c r="H139" s="700"/>
      <c r="I139" s="700"/>
      <c r="J139" s="700"/>
      <c r="K139" s="699"/>
      <c r="L139" s="723" t="s">
        <v>170</v>
      </c>
      <c r="M139" s="703"/>
      <c r="N139" s="700"/>
      <c r="O139" s="700"/>
      <c r="P139" s="700"/>
      <c r="Q139" s="700"/>
      <c r="R139" s="700"/>
      <c r="S139" s="700"/>
    </row>
    <row r="140" spans="1:19">
      <c r="A140" s="665"/>
      <c r="B140" s="666"/>
      <c r="C140" s="667"/>
      <c r="D140" s="666"/>
      <c r="E140" s="666"/>
      <c r="F140" s="666"/>
      <c r="G140" s="666"/>
      <c r="H140" s="666"/>
      <c r="I140" s="666"/>
      <c r="J140" s="666"/>
      <c r="K140" s="665"/>
      <c r="L140" s="666"/>
      <c r="M140" s="667"/>
      <c r="N140" s="666"/>
      <c r="O140" s="666"/>
      <c r="P140" s="666"/>
      <c r="Q140" s="666"/>
      <c r="R140" s="666"/>
      <c r="S140" s="666"/>
    </row>
    <row r="141" spans="1:19">
      <c r="A141" s="665"/>
      <c r="B141" s="665" t="s">
        <v>181</v>
      </c>
      <c r="C141" s="666"/>
      <c r="D141" s="665" t="s">
        <v>510</v>
      </c>
      <c r="E141" s="666"/>
      <c r="F141" s="666"/>
      <c r="G141" s="666"/>
      <c r="H141" s="678" t="s">
        <v>510</v>
      </c>
      <c r="I141" s="666"/>
      <c r="J141" s="666"/>
      <c r="K141" s="665"/>
      <c r="L141" s="665" t="s">
        <v>181</v>
      </c>
      <c r="M141" s="666"/>
      <c r="N141" s="665" t="s">
        <v>510</v>
      </c>
      <c r="O141" s="666"/>
      <c r="P141" s="666"/>
      <c r="Q141" s="666"/>
      <c r="R141" s="679" t="s">
        <v>510</v>
      </c>
      <c r="S141" s="666"/>
    </row>
    <row r="142" spans="1:19">
      <c r="A142" s="680">
        <v>20</v>
      </c>
      <c r="B142" s="681">
        <v>1.2</v>
      </c>
      <c r="C142" s="681" t="s">
        <v>506</v>
      </c>
      <c r="D142" s="695">
        <v>0.83299999999999996</v>
      </c>
      <c r="E142" s="681"/>
      <c r="F142" s="683"/>
      <c r="G142" s="680" t="s">
        <v>503</v>
      </c>
      <c r="H142" s="684">
        <v>1</v>
      </c>
      <c r="I142" s="683"/>
      <c r="J142" s="683"/>
      <c r="K142" s="680">
        <v>20</v>
      </c>
      <c r="L142" s="681">
        <v>18</v>
      </c>
      <c r="M142" s="681" t="s">
        <v>506</v>
      </c>
      <c r="N142" s="695">
        <v>0.83299999999999996</v>
      </c>
      <c r="O142" s="681"/>
      <c r="P142" s="683"/>
      <c r="Q142" s="680" t="s">
        <v>503</v>
      </c>
      <c r="R142" s="685">
        <v>15</v>
      </c>
      <c r="S142" s="683"/>
    </row>
    <row r="143" spans="1:19">
      <c r="M143" s="313"/>
    </row>
    <row r="144" spans="1:19" s="697" customFormat="1">
      <c r="A144" s="699"/>
      <c r="B144" s="700" t="s">
        <v>19</v>
      </c>
      <c r="C144" s="703"/>
      <c r="D144" s="700"/>
      <c r="E144" s="700"/>
      <c r="F144" s="700"/>
      <c r="G144" s="700"/>
      <c r="H144" s="700"/>
      <c r="I144" s="700"/>
      <c r="J144" s="700"/>
      <c r="K144" s="699"/>
      <c r="L144" s="700" t="s">
        <v>19</v>
      </c>
      <c r="M144" s="703"/>
      <c r="N144" s="700"/>
      <c r="O144" s="700"/>
      <c r="P144" s="700"/>
      <c r="Q144" s="700"/>
      <c r="R144" s="700"/>
      <c r="S144" s="700"/>
    </row>
    <row r="145" spans="1:19" s="697" customFormat="1">
      <c r="A145" s="721"/>
      <c r="B145" s="725" t="s">
        <v>211</v>
      </c>
      <c r="C145" s="726"/>
      <c r="D145" s="686"/>
      <c r="E145" s="686"/>
      <c r="F145" s="686"/>
      <c r="G145" s="686"/>
      <c r="H145" s="686"/>
      <c r="I145" s="686"/>
      <c r="J145" s="686"/>
      <c r="K145" s="721"/>
      <c r="L145" s="725" t="s">
        <v>211</v>
      </c>
      <c r="M145" s="726"/>
      <c r="N145" s="686"/>
      <c r="O145" s="686"/>
      <c r="P145" s="686"/>
      <c r="Q145" s="686"/>
      <c r="R145" s="686"/>
      <c r="S145" s="686"/>
    </row>
    <row r="146" spans="1:19">
      <c r="A146" s="665"/>
      <c r="B146" s="666"/>
      <c r="C146" s="667"/>
      <c r="D146" s="666"/>
      <c r="E146" s="666"/>
      <c r="F146" s="666"/>
      <c r="G146" s="666"/>
      <c r="H146" s="666"/>
      <c r="I146" s="666"/>
      <c r="J146" s="666"/>
      <c r="K146" s="665"/>
      <c r="L146" s="666"/>
      <c r="M146" s="667"/>
      <c r="N146" s="666"/>
      <c r="O146" s="666"/>
      <c r="P146" s="666"/>
      <c r="Q146" s="666"/>
      <c r="R146" s="666"/>
      <c r="S146" s="666"/>
    </row>
    <row r="147" spans="1:19">
      <c r="A147" s="665"/>
      <c r="B147" s="665" t="s">
        <v>505</v>
      </c>
      <c r="C147" s="668"/>
      <c r="D147" s="665" t="s">
        <v>510</v>
      </c>
      <c r="E147" s="666"/>
      <c r="F147" s="665"/>
      <c r="G147" s="666"/>
      <c r="H147" s="678" t="s">
        <v>511</v>
      </c>
      <c r="I147" s="666"/>
      <c r="J147" s="666"/>
      <c r="K147" s="665"/>
      <c r="L147" s="665" t="s">
        <v>505</v>
      </c>
      <c r="M147" s="668"/>
      <c r="N147" s="665" t="s">
        <v>510</v>
      </c>
      <c r="O147" s="666"/>
      <c r="P147" s="665"/>
      <c r="Q147" s="666"/>
      <c r="R147" s="679" t="s">
        <v>511</v>
      </c>
      <c r="S147" s="666"/>
    </row>
    <row r="148" spans="1:19">
      <c r="A148" s="680">
        <v>21</v>
      </c>
      <c r="B148" s="681">
        <v>1200</v>
      </c>
      <c r="C148" s="681" t="s">
        <v>506</v>
      </c>
      <c r="D148" s="681">
        <v>2</v>
      </c>
      <c r="E148" s="681"/>
      <c r="F148" s="681"/>
      <c r="G148" s="680" t="s">
        <v>503</v>
      </c>
      <c r="H148" s="684">
        <v>2400</v>
      </c>
      <c r="I148" s="683"/>
      <c r="J148" s="683"/>
      <c r="K148" s="680">
        <v>21</v>
      </c>
      <c r="L148" s="681">
        <v>18000</v>
      </c>
      <c r="M148" s="681" t="s">
        <v>506</v>
      </c>
      <c r="N148" s="681">
        <v>2</v>
      </c>
      <c r="O148" s="681"/>
      <c r="P148" s="681"/>
      <c r="Q148" s="680" t="s">
        <v>503</v>
      </c>
      <c r="R148" s="685">
        <v>36000</v>
      </c>
      <c r="S148" s="683"/>
    </row>
    <row r="149" spans="1:19">
      <c r="M149" s="313"/>
    </row>
    <row r="150" spans="1:19">
      <c r="M150" s="313"/>
    </row>
    <row r="151" spans="1:19" s="697" customFormat="1">
      <c r="A151" s="699"/>
      <c r="B151" s="700" t="s">
        <v>21</v>
      </c>
      <c r="C151" s="703"/>
      <c r="D151" s="700"/>
      <c r="E151" s="700"/>
      <c r="F151" s="700"/>
      <c r="G151" s="700"/>
      <c r="H151" s="700"/>
      <c r="I151" s="700"/>
      <c r="J151" s="700"/>
      <c r="K151" s="699"/>
      <c r="L151" s="700" t="s">
        <v>21</v>
      </c>
      <c r="M151" s="703"/>
      <c r="N151" s="700"/>
      <c r="O151" s="700"/>
      <c r="P151" s="700"/>
      <c r="Q151" s="700"/>
      <c r="R151" s="700"/>
      <c r="S151" s="700"/>
    </row>
    <row r="152" spans="1:19" s="697" customFormat="1">
      <c r="A152" s="721"/>
      <c r="B152" s="725" t="s">
        <v>158</v>
      </c>
      <c r="C152" s="726"/>
      <c r="D152" s="686"/>
      <c r="E152" s="686"/>
      <c r="F152" s="686"/>
      <c r="G152" s="686"/>
      <c r="H152" s="686"/>
      <c r="I152" s="686"/>
      <c r="J152" s="686"/>
      <c r="K152" s="721"/>
      <c r="L152" s="725" t="s">
        <v>158</v>
      </c>
      <c r="M152" s="726"/>
      <c r="N152" s="686"/>
      <c r="O152" s="686"/>
      <c r="P152" s="686"/>
      <c r="Q152" s="686"/>
      <c r="R152" s="686"/>
      <c r="S152" s="686"/>
    </row>
    <row r="153" spans="1:19">
      <c r="A153" s="665"/>
      <c r="B153" s="666"/>
      <c r="C153" s="667"/>
      <c r="D153" s="666"/>
      <c r="E153" s="666"/>
      <c r="F153" s="666"/>
      <c r="G153" s="666"/>
      <c r="H153" s="666"/>
      <c r="I153" s="666"/>
      <c r="J153" s="666"/>
      <c r="K153" s="665"/>
      <c r="L153" s="666"/>
      <c r="M153" s="667"/>
      <c r="N153" s="666"/>
      <c r="O153" s="666"/>
      <c r="P153" s="666"/>
      <c r="Q153" s="666"/>
      <c r="R153" s="666"/>
      <c r="S153" s="666"/>
    </row>
    <row r="154" spans="1:19">
      <c r="A154" s="665"/>
      <c r="B154" s="665" t="s">
        <v>505</v>
      </c>
      <c r="C154" s="668"/>
      <c r="D154" s="665" t="s">
        <v>167</v>
      </c>
      <c r="E154" s="666"/>
      <c r="F154" s="665" t="s">
        <v>510</v>
      </c>
      <c r="G154" s="666"/>
      <c r="H154" s="678" t="s">
        <v>509</v>
      </c>
      <c r="I154" s="666"/>
      <c r="J154" s="666"/>
      <c r="K154" s="665"/>
      <c r="L154" s="665" t="s">
        <v>505</v>
      </c>
      <c r="M154" s="668"/>
      <c r="N154" s="665" t="s">
        <v>167</v>
      </c>
      <c r="O154" s="666"/>
      <c r="P154" s="665" t="s">
        <v>510</v>
      </c>
      <c r="Q154" s="666"/>
      <c r="R154" s="679" t="s">
        <v>509</v>
      </c>
      <c r="S154" s="666"/>
    </row>
    <row r="155" spans="1:19">
      <c r="A155" s="680">
        <v>22</v>
      </c>
      <c r="B155" s="681">
        <v>1200</v>
      </c>
      <c r="C155" s="681" t="s">
        <v>506</v>
      </c>
      <c r="D155" s="681">
        <v>7</v>
      </c>
      <c r="E155" s="681" t="s">
        <v>506</v>
      </c>
      <c r="F155" s="681">
        <v>1</v>
      </c>
      <c r="G155" s="680" t="s">
        <v>503</v>
      </c>
      <c r="H155" s="684">
        <v>8400</v>
      </c>
      <c r="I155" s="683"/>
      <c r="J155" s="683"/>
      <c r="K155" s="680">
        <v>22</v>
      </c>
      <c r="L155" s="681">
        <v>18000</v>
      </c>
      <c r="M155" s="681" t="s">
        <v>506</v>
      </c>
      <c r="N155" s="681">
        <v>7</v>
      </c>
      <c r="O155" s="681" t="s">
        <v>506</v>
      </c>
      <c r="P155" s="681">
        <v>1</v>
      </c>
      <c r="Q155" s="680" t="s">
        <v>503</v>
      </c>
      <c r="R155" s="685">
        <v>126000</v>
      </c>
      <c r="S155" s="683"/>
    </row>
    <row r="156" spans="1:19">
      <c r="M156" s="313"/>
    </row>
    <row r="157" spans="1:19">
      <c r="M157" s="313"/>
    </row>
    <row r="158" spans="1:19" s="697" customFormat="1">
      <c r="A158" s="699"/>
      <c r="B158" s="723" t="s">
        <v>173</v>
      </c>
      <c r="C158" s="703"/>
      <c r="D158" s="700"/>
      <c r="E158" s="700"/>
      <c r="F158" s="700"/>
      <c r="G158" s="700"/>
      <c r="H158" s="700"/>
      <c r="I158" s="700"/>
      <c r="J158" s="700"/>
      <c r="K158" s="699"/>
      <c r="L158" s="723" t="s">
        <v>173</v>
      </c>
      <c r="M158" s="703"/>
      <c r="N158" s="700"/>
      <c r="O158" s="700"/>
      <c r="P158" s="700"/>
      <c r="Q158" s="700"/>
      <c r="R158" s="700"/>
      <c r="S158" s="700"/>
    </row>
    <row r="159" spans="1:19" s="697" customFormat="1">
      <c r="A159" s="721"/>
      <c r="B159" s="725" t="s">
        <v>602</v>
      </c>
      <c r="C159" s="726"/>
      <c r="D159" s="686"/>
      <c r="E159" s="686"/>
      <c r="F159" s="686"/>
      <c r="G159" s="686"/>
      <c r="H159" s="686"/>
      <c r="I159" s="686"/>
      <c r="J159" s="686"/>
      <c r="K159" s="721"/>
      <c r="L159" s="725" t="s">
        <v>602</v>
      </c>
      <c r="M159" s="726"/>
      <c r="N159" s="686"/>
      <c r="O159" s="686"/>
      <c r="P159" s="686"/>
      <c r="Q159" s="686"/>
      <c r="R159" s="686"/>
      <c r="S159" s="686"/>
    </row>
    <row r="160" spans="1:19">
      <c r="A160" s="665"/>
      <c r="B160" s="666"/>
      <c r="C160" s="667"/>
      <c r="D160" s="666"/>
      <c r="E160" s="666"/>
      <c r="F160" s="666"/>
      <c r="G160" s="666"/>
      <c r="H160" s="666"/>
      <c r="I160" s="666"/>
      <c r="J160" s="666"/>
      <c r="K160" s="665"/>
      <c r="L160" s="666"/>
      <c r="M160" s="667"/>
      <c r="N160" s="666"/>
      <c r="O160" s="666"/>
      <c r="P160" s="666"/>
      <c r="Q160" s="666"/>
      <c r="R160" s="666"/>
      <c r="S160" s="666"/>
    </row>
    <row r="161" spans="1:19">
      <c r="A161" s="665"/>
      <c r="B161" s="665" t="s">
        <v>505</v>
      </c>
      <c r="C161" s="668"/>
      <c r="D161" s="665" t="s">
        <v>167</v>
      </c>
      <c r="E161" s="666"/>
      <c r="F161" s="665"/>
      <c r="G161" s="724">
        <v>0.1</v>
      </c>
      <c r="H161" s="678" t="s">
        <v>604</v>
      </c>
      <c r="I161" s="666"/>
      <c r="J161" s="666"/>
      <c r="K161" s="665"/>
      <c r="L161" s="665" t="s">
        <v>505</v>
      </c>
      <c r="M161" s="668"/>
      <c r="N161" s="665" t="s">
        <v>167</v>
      </c>
      <c r="O161" s="666"/>
      <c r="P161" s="665"/>
      <c r="Q161" s="724">
        <v>0.1</v>
      </c>
      <c r="R161" s="679" t="s">
        <v>604</v>
      </c>
      <c r="S161" s="666"/>
    </row>
    <row r="162" spans="1:19">
      <c r="A162" s="680">
        <v>23</v>
      </c>
      <c r="B162" s="681">
        <v>1200</v>
      </c>
      <c r="C162" s="681" t="s">
        <v>506</v>
      </c>
      <c r="D162" s="681">
        <v>1</v>
      </c>
      <c r="E162" s="681" t="s">
        <v>506</v>
      </c>
      <c r="F162" s="681"/>
      <c r="G162" s="680" t="s">
        <v>503</v>
      </c>
      <c r="H162" s="684">
        <v>120</v>
      </c>
      <c r="I162" s="683"/>
      <c r="J162" s="683"/>
      <c r="K162" s="680">
        <v>23</v>
      </c>
      <c r="L162" s="681">
        <v>18000</v>
      </c>
      <c r="M162" s="681" t="s">
        <v>506</v>
      </c>
      <c r="N162" s="681">
        <v>1</v>
      </c>
      <c r="O162" s="681" t="s">
        <v>506</v>
      </c>
      <c r="P162" s="681"/>
      <c r="Q162" s="680" t="s">
        <v>503</v>
      </c>
      <c r="R162" s="685">
        <v>1800</v>
      </c>
      <c r="S162" s="683"/>
    </row>
    <row r="163" spans="1:19">
      <c r="M163" s="313"/>
    </row>
    <row r="164" spans="1:19" ht="10.5" customHeight="1">
      <c r="M164" s="313"/>
    </row>
    <row r="165" spans="1:19" s="697" customFormat="1">
      <c r="A165" s="699"/>
      <c r="B165" s="700" t="s">
        <v>159</v>
      </c>
      <c r="C165" s="703"/>
      <c r="D165" s="700"/>
      <c r="E165" s="700"/>
      <c r="F165" s="700"/>
      <c r="G165" s="700"/>
      <c r="H165" s="700"/>
      <c r="I165" s="700"/>
      <c r="J165" s="700"/>
      <c r="K165" s="699"/>
      <c r="L165" s="700" t="s">
        <v>159</v>
      </c>
      <c r="M165" s="703"/>
      <c r="N165" s="700"/>
      <c r="O165" s="700"/>
      <c r="P165" s="700"/>
      <c r="Q165" s="700"/>
      <c r="R165" s="700"/>
      <c r="S165" s="700"/>
    </row>
    <row r="166" spans="1:19" s="697" customFormat="1">
      <c r="A166" s="721"/>
      <c r="B166" s="725" t="s">
        <v>160</v>
      </c>
      <c r="C166" s="726"/>
      <c r="D166" s="686"/>
      <c r="E166" s="686"/>
      <c r="F166" s="686"/>
      <c r="G166" s="686"/>
      <c r="H166" s="686"/>
      <c r="I166" s="686"/>
      <c r="J166" s="686"/>
      <c r="K166" s="721"/>
      <c r="L166" s="725" t="s">
        <v>160</v>
      </c>
      <c r="M166" s="726"/>
      <c r="N166" s="686"/>
      <c r="O166" s="686"/>
      <c r="P166" s="686"/>
      <c r="Q166" s="686"/>
      <c r="R166" s="686"/>
      <c r="S166" s="686"/>
    </row>
    <row r="167" spans="1:19">
      <c r="A167" s="665"/>
      <c r="B167" s="666"/>
      <c r="C167" s="667"/>
      <c r="D167" s="666"/>
      <c r="E167" s="666"/>
      <c r="F167" s="666"/>
      <c r="G167" s="666"/>
      <c r="H167" s="666"/>
      <c r="I167" s="666"/>
      <c r="J167" s="666"/>
      <c r="K167" s="665"/>
      <c r="L167" s="666"/>
      <c r="M167" s="667"/>
      <c r="N167" s="666"/>
      <c r="O167" s="666"/>
      <c r="P167" s="666"/>
      <c r="Q167" s="666"/>
      <c r="R167" s="666"/>
      <c r="S167" s="666"/>
    </row>
    <row r="168" spans="1:19">
      <c r="A168" s="665"/>
      <c r="B168" s="665" t="s">
        <v>505</v>
      </c>
      <c r="C168" s="668"/>
      <c r="D168" s="665" t="s">
        <v>167</v>
      </c>
      <c r="E168" s="666"/>
      <c r="F168" s="665" t="s">
        <v>510</v>
      </c>
      <c r="G168" s="666"/>
      <c r="H168" s="678" t="s">
        <v>512</v>
      </c>
      <c r="I168" s="666"/>
      <c r="J168" s="666"/>
      <c r="K168" s="665"/>
      <c r="L168" s="665" t="s">
        <v>505</v>
      </c>
      <c r="M168" s="668"/>
      <c r="N168" s="665" t="s">
        <v>167</v>
      </c>
      <c r="O168" s="666"/>
      <c r="P168" s="665" t="s">
        <v>510</v>
      </c>
      <c r="Q168" s="666"/>
      <c r="R168" s="679" t="s">
        <v>512</v>
      </c>
      <c r="S168" s="666"/>
    </row>
    <row r="169" spans="1:19">
      <c r="A169" s="680">
        <v>24</v>
      </c>
      <c r="B169" s="681">
        <v>1.2</v>
      </c>
      <c r="C169" s="681" t="s">
        <v>506</v>
      </c>
      <c r="D169" s="681"/>
      <c r="E169" s="681" t="s">
        <v>506</v>
      </c>
      <c r="F169" s="681">
        <v>1</v>
      </c>
      <c r="G169" s="680" t="s">
        <v>503</v>
      </c>
      <c r="H169" s="684">
        <v>1.2</v>
      </c>
      <c r="I169" s="683"/>
      <c r="J169" s="683"/>
      <c r="K169" s="680">
        <v>24</v>
      </c>
      <c r="L169" s="681">
        <v>18</v>
      </c>
      <c r="M169" s="681" t="s">
        <v>506</v>
      </c>
      <c r="N169" s="681"/>
      <c r="O169" s="681" t="s">
        <v>506</v>
      </c>
      <c r="P169" s="681">
        <v>1</v>
      </c>
      <c r="Q169" s="680" t="s">
        <v>503</v>
      </c>
      <c r="R169" s="685">
        <v>18</v>
      </c>
      <c r="S169" s="683"/>
    </row>
  </sheetData>
  <mergeCells count="28">
    <mergeCell ref="G8:H8"/>
    <mergeCell ref="B48:G48"/>
    <mergeCell ref="L48:Q48"/>
    <mergeCell ref="B126:G126"/>
    <mergeCell ref="L121:N121"/>
    <mergeCell ref="B15:E15"/>
    <mergeCell ref="L15:O15"/>
    <mergeCell ref="B53:E53"/>
    <mergeCell ref="L53:O53"/>
    <mergeCell ref="B58:E58"/>
    <mergeCell ref="L58:O58"/>
    <mergeCell ref="B66:F66"/>
    <mergeCell ref="L66:P66"/>
    <mergeCell ref="B71:E71"/>
    <mergeCell ref="L71:O71"/>
    <mergeCell ref="B76:E76"/>
    <mergeCell ref="L76:O76"/>
    <mergeCell ref="B81:F81"/>
    <mergeCell ref="L81:P81"/>
    <mergeCell ref="B87:E87"/>
    <mergeCell ref="L87:O87"/>
    <mergeCell ref="B134:E134"/>
    <mergeCell ref="L134:O134"/>
    <mergeCell ref="B92:E92"/>
    <mergeCell ref="L92:O92"/>
    <mergeCell ref="B98:F98"/>
    <mergeCell ref="L98:P98"/>
    <mergeCell ref="B121:D121"/>
  </mergeCells>
  <printOptions horizontalCentered="1"/>
  <pageMargins left="0" right="0" top="0.78740157480314965" bottom="0.78740157480314965" header="0.31496062992125984" footer="0.31496062992125984"/>
  <pageSetup paperSize="9" scale="50" orientation="landscape" r:id="rId1"/>
  <headerFooter>
    <oddHeader>&amp;CSRP TSD  - Metropolitana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rgb="FF00B050"/>
  </sheetPr>
  <dimension ref="A1:BI137"/>
  <sheetViews>
    <sheetView view="pageBreakPreview" zoomScale="85" zoomScaleNormal="100" zoomScaleSheetLayoutView="85" workbookViewId="0">
      <selection activeCell="H13" sqref="H13"/>
    </sheetView>
  </sheetViews>
  <sheetFormatPr defaultRowHeight="12.75"/>
  <cols>
    <col min="1" max="3" width="15.7109375" style="1" customWidth="1"/>
    <col min="4" max="4" width="63.140625" style="1" customWidth="1"/>
    <col min="5" max="5" width="9.140625" style="1"/>
    <col min="6" max="8" width="15.7109375" style="1" customWidth="1"/>
    <col min="9" max="9" width="5.42578125" style="1" customWidth="1"/>
    <col min="10" max="10" width="21.85546875" style="1" customWidth="1"/>
    <col min="11" max="256" width="9.140625" style="1"/>
    <col min="257" max="257" width="12.7109375" style="1" customWidth="1"/>
    <col min="258" max="258" width="13.7109375" style="1" customWidth="1"/>
    <col min="259" max="259" width="9.140625" style="1"/>
    <col min="260" max="260" width="63.140625" style="1" customWidth="1"/>
    <col min="261" max="261" width="9.140625" style="1"/>
    <col min="262" max="262" width="12.5703125" style="1" customWidth="1"/>
    <col min="263" max="263" width="13.140625" style="1" customWidth="1"/>
    <col min="264" max="264" width="15.28515625" style="1" customWidth="1"/>
    <col min="265" max="265" width="57" style="1" customWidth="1"/>
    <col min="266" max="512" width="9.140625" style="1"/>
    <col min="513" max="513" width="12.7109375" style="1" customWidth="1"/>
    <col min="514" max="514" width="13.7109375" style="1" customWidth="1"/>
    <col min="515" max="515" width="9.140625" style="1"/>
    <col min="516" max="516" width="63.140625" style="1" customWidth="1"/>
    <col min="517" max="517" width="9.140625" style="1"/>
    <col min="518" max="518" width="12.5703125" style="1" customWidth="1"/>
    <col min="519" max="519" width="13.140625" style="1" customWidth="1"/>
    <col min="520" max="520" width="15.28515625" style="1" customWidth="1"/>
    <col min="521" max="521" width="57" style="1" customWidth="1"/>
    <col min="522" max="768" width="9.140625" style="1"/>
    <col min="769" max="769" width="12.7109375" style="1" customWidth="1"/>
    <col min="770" max="770" width="13.7109375" style="1" customWidth="1"/>
    <col min="771" max="771" width="9.140625" style="1"/>
    <col min="772" max="772" width="63.140625" style="1" customWidth="1"/>
    <col min="773" max="773" width="9.140625" style="1"/>
    <col min="774" max="774" width="12.5703125" style="1" customWidth="1"/>
    <col min="775" max="775" width="13.140625" style="1" customWidth="1"/>
    <col min="776" max="776" width="15.28515625" style="1" customWidth="1"/>
    <col min="777" max="777" width="57" style="1" customWidth="1"/>
    <col min="778" max="1024" width="9.140625" style="1"/>
    <col min="1025" max="1025" width="12.7109375" style="1" customWidth="1"/>
    <col min="1026" max="1026" width="13.7109375" style="1" customWidth="1"/>
    <col min="1027" max="1027" width="9.140625" style="1"/>
    <col min="1028" max="1028" width="63.140625" style="1" customWidth="1"/>
    <col min="1029" max="1029" width="9.140625" style="1"/>
    <col min="1030" max="1030" width="12.5703125" style="1" customWidth="1"/>
    <col min="1031" max="1031" width="13.140625" style="1" customWidth="1"/>
    <col min="1032" max="1032" width="15.28515625" style="1" customWidth="1"/>
    <col min="1033" max="1033" width="57" style="1" customWidth="1"/>
    <col min="1034" max="1280" width="9.140625" style="1"/>
    <col min="1281" max="1281" width="12.7109375" style="1" customWidth="1"/>
    <col min="1282" max="1282" width="13.7109375" style="1" customWidth="1"/>
    <col min="1283" max="1283" width="9.140625" style="1"/>
    <col min="1284" max="1284" width="63.140625" style="1" customWidth="1"/>
    <col min="1285" max="1285" width="9.140625" style="1"/>
    <col min="1286" max="1286" width="12.5703125" style="1" customWidth="1"/>
    <col min="1287" max="1287" width="13.140625" style="1" customWidth="1"/>
    <col min="1288" max="1288" width="15.28515625" style="1" customWidth="1"/>
    <col min="1289" max="1289" width="57" style="1" customWidth="1"/>
    <col min="1290" max="1536" width="9.140625" style="1"/>
    <col min="1537" max="1537" width="12.7109375" style="1" customWidth="1"/>
    <col min="1538" max="1538" width="13.7109375" style="1" customWidth="1"/>
    <col min="1539" max="1539" width="9.140625" style="1"/>
    <col min="1540" max="1540" width="63.140625" style="1" customWidth="1"/>
    <col min="1541" max="1541" width="9.140625" style="1"/>
    <col min="1542" max="1542" width="12.5703125" style="1" customWidth="1"/>
    <col min="1543" max="1543" width="13.140625" style="1" customWidth="1"/>
    <col min="1544" max="1544" width="15.28515625" style="1" customWidth="1"/>
    <col min="1545" max="1545" width="57" style="1" customWidth="1"/>
    <col min="1546" max="1792" width="9.140625" style="1"/>
    <col min="1793" max="1793" width="12.7109375" style="1" customWidth="1"/>
    <col min="1794" max="1794" width="13.7109375" style="1" customWidth="1"/>
    <col min="1795" max="1795" width="9.140625" style="1"/>
    <col min="1796" max="1796" width="63.140625" style="1" customWidth="1"/>
    <col min="1797" max="1797" width="9.140625" style="1"/>
    <col min="1798" max="1798" width="12.5703125" style="1" customWidth="1"/>
    <col min="1799" max="1799" width="13.140625" style="1" customWidth="1"/>
    <col min="1800" max="1800" width="15.28515625" style="1" customWidth="1"/>
    <col min="1801" max="1801" width="57" style="1" customWidth="1"/>
    <col min="1802" max="2048" width="9.140625" style="1"/>
    <col min="2049" max="2049" width="12.7109375" style="1" customWidth="1"/>
    <col min="2050" max="2050" width="13.7109375" style="1" customWidth="1"/>
    <col min="2051" max="2051" width="9.140625" style="1"/>
    <col min="2052" max="2052" width="63.140625" style="1" customWidth="1"/>
    <col min="2053" max="2053" width="9.140625" style="1"/>
    <col min="2054" max="2054" width="12.5703125" style="1" customWidth="1"/>
    <col min="2055" max="2055" width="13.140625" style="1" customWidth="1"/>
    <col min="2056" max="2056" width="15.28515625" style="1" customWidth="1"/>
    <col min="2057" max="2057" width="57" style="1" customWidth="1"/>
    <col min="2058" max="2304" width="9.140625" style="1"/>
    <col min="2305" max="2305" width="12.7109375" style="1" customWidth="1"/>
    <col min="2306" max="2306" width="13.7109375" style="1" customWidth="1"/>
    <col min="2307" max="2307" width="9.140625" style="1"/>
    <col min="2308" max="2308" width="63.140625" style="1" customWidth="1"/>
    <col min="2309" max="2309" width="9.140625" style="1"/>
    <col min="2310" max="2310" width="12.5703125" style="1" customWidth="1"/>
    <col min="2311" max="2311" width="13.140625" style="1" customWidth="1"/>
    <col min="2312" max="2312" width="15.28515625" style="1" customWidth="1"/>
    <col min="2313" max="2313" width="57" style="1" customWidth="1"/>
    <col min="2314" max="2560" width="9.140625" style="1"/>
    <col min="2561" max="2561" width="12.7109375" style="1" customWidth="1"/>
    <col min="2562" max="2562" width="13.7109375" style="1" customWidth="1"/>
    <col min="2563" max="2563" width="9.140625" style="1"/>
    <col min="2564" max="2564" width="63.140625" style="1" customWidth="1"/>
    <col min="2565" max="2565" width="9.140625" style="1"/>
    <col min="2566" max="2566" width="12.5703125" style="1" customWidth="1"/>
    <col min="2567" max="2567" width="13.140625" style="1" customWidth="1"/>
    <col min="2568" max="2568" width="15.28515625" style="1" customWidth="1"/>
    <col min="2569" max="2569" width="57" style="1" customWidth="1"/>
    <col min="2570" max="2816" width="9.140625" style="1"/>
    <col min="2817" max="2817" width="12.7109375" style="1" customWidth="1"/>
    <col min="2818" max="2818" width="13.7109375" style="1" customWidth="1"/>
    <col min="2819" max="2819" width="9.140625" style="1"/>
    <col min="2820" max="2820" width="63.140625" style="1" customWidth="1"/>
    <col min="2821" max="2821" width="9.140625" style="1"/>
    <col min="2822" max="2822" width="12.5703125" style="1" customWidth="1"/>
    <col min="2823" max="2823" width="13.140625" style="1" customWidth="1"/>
    <col min="2824" max="2824" width="15.28515625" style="1" customWidth="1"/>
    <col min="2825" max="2825" width="57" style="1" customWidth="1"/>
    <col min="2826" max="3072" width="9.140625" style="1"/>
    <col min="3073" max="3073" width="12.7109375" style="1" customWidth="1"/>
    <col min="3074" max="3074" width="13.7109375" style="1" customWidth="1"/>
    <col min="3075" max="3075" width="9.140625" style="1"/>
    <col min="3076" max="3076" width="63.140625" style="1" customWidth="1"/>
    <col min="3077" max="3077" width="9.140625" style="1"/>
    <col min="3078" max="3078" width="12.5703125" style="1" customWidth="1"/>
    <col min="3079" max="3079" width="13.140625" style="1" customWidth="1"/>
    <col min="3080" max="3080" width="15.28515625" style="1" customWidth="1"/>
    <col min="3081" max="3081" width="57" style="1" customWidth="1"/>
    <col min="3082" max="3328" width="9.140625" style="1"/>
    <col min="3329" max="3329" width="12.7109375" style="1" customWidth="1"/>
    <col min="3330" max="3330" width="13.7109375" style="1" customWidth="1"/>
    <col min="3331" max="3331" width="9.140625" style="1"/>
    <col min="3332" max="3332" width="63.140625" style="1" customWidth="1"/>
    <col min="3333" max="3333" width="9.140625" style="1"/>
    <col min="3334" max="3334" width="12.5703125" style="1" customWidth="1"/>
    <col min="3335" max="3335" width="13.140625" style="1" customWidth="1"/>
    <col min="3336" max="3336" width="15.28515625" style="1" customWidth="1"/>
    <col min="3337" max="3337" width="57" style="1" customWidth="1"/>
    <col min="3338" max="3584" width="9.140625" style="1"/>
    <col min="3585" max="3585" width="12.7109375" style="1" customWidth="1"/>
    <col min="3586" max="3586" width="13.7109375" style="1" customWidth="1"/>
    <col min="3587" max="3587" width="9.140625" style="1"/>
    <col min="3588" max="3588" width="63.140625" style="1" customWidth="1"/>
    <col min="3589" max="3589" width="9.140625" style="1"/>
    <col min="3590" max="3590" width="12.5703125" style="1" customWidth="1"/>
    <col min="3591" max="3591" width="13.140625" style="1" customWidth="1"/>
    <col min="3592" max="3592" width="15.28515625" style="1" customWidth="1"/>
    <col min="3593" max="3593" width="57" style="1" customWidth="1"/>
    <col min="3594" max="3840" width="9.140625" style="1"/>
    <col min="3841" max="3841" width="12.7109375" style="1" customWidth="1"/>
    <col min="3842" max="3842" width="13.7109375" style="1" customWidth="1"/>
    <col min="3843" max="3843" width="9.140625" style="1"/>
    <col min="3844" max="3844" width="63.140625" style="1" customWidth="1"/>
    <col min="3845" max="3845" width="9.140625" style="1"/>
    <col min="3846" max="3846" width="12.5703125" style="1" customWidth="1"/>
    <col min="3847" max="3847" width="13.140625" style="1" customWidth="1"/>
    <col min="3848" max="3848" width="15.28515625" style="1" customWidth="1"/>
    <col min="3849" max="3849" width="57" style="1" customWidth="1"/>
    <col min="3850" max="4096" width="9.140625" style="1"/>
    <col min="4097" max="4097" width="12.7109375" style="1" customWidth="1"/>
    <col min="4098" max="4098" width="13.7109375" style="1" customWidth="1"/>
    <col min="4099" max="4099" width="9.140625" style="1"/>
    <col min="4100" max="4100" width="63.140625" style="1" customWidth="1"/>
    <col min="4101" max="4101" width="9.140625" style="1"/>
    <col min="4102" max="4102" width="12.5703125" style="1" customWidth="1"/>
    <col min="4103" max="4103" width="13.140625" style="1" customWidth="1"/>
    <col min="4104" max="4104" width="15.28515625" style="1" customWidth="1"/>
    <col min="4105" max="4105" width="57" style="1" customWidth="1"/>
    <col min="4106" max="4352" width="9.140625" style="1"/>
    <col min="4353" max="4353" width="12.7109375" style="1" customWidth="1"/>
    <col min="4354" max="4354" width="13.7109375" style="1" customWidth="1"/>
    <col min="4355" max="4355" width="9.140625" style="1"/>
    <col min="4356" max="4356" width="63.140625" style="1" customWidth="1"/>
    <col min="4357" max="4357" width="9.140625" style="1"/>
    <col min="4358" max="4358" width="12.5703125" style="1" customWidth="1"/>
    <col min="4359" max="4359" width="13.140625" style="1" customWidth="1"/>
    <col min="4360" max="4360" width="15.28515625" style="1" customWidth="1"/>
    <col min="4361" max="4361" width="57" style="1" customWidth="1"/>
    <col min="4362" max="4608" width="9.140625" style="1"/>
    <col min="4609" max="4609" width="12.7109375" style="1" customWidth="1"/>
    <col min="4610" max="4610" width="13.7109375" style="1" customWidth="1"/>
    <col min="4611" max="4611" width="9.140625" style="1"/>
    <col min="4612" max="4612" width="63.140625" style="1" customWidth="1"/>
    <col min="4613" max="4613" width="9.140625" style="1"/>
    <col min="4614" max="4614" width="12.5703125" style="1" customWidth="1"/>
    <col min="4615" max="4615" width="13.140625" style="1" customWidth="1"/>
    <col min="4616" max="4616" width="15.28515625" style="1" customWidth="1"/>
    <col min="4617" max="4617" width="57" style="1" customWidth="1"/>
    <col min="4618" max="4864" width="9.140625" style="1"/>
    <col min="4865" max="4865" width="12.7109375" style="1" customWidth="1"/>
    <col min="4866" max="4866" width="13.7109375" style="1" customWidth="1"/>
    <col min="4867" max="4867" width="9.140625" style="1"/>
    <col min="4868" max="4868" width="63.140625" style="1" customWidth="1"/>
    <col min="4869" max="4869" width="9.140625" style="1"/>
    <col min="4870" max="4870" width="12.5703125" style="1" customWidth="1"/>
    <col min="4871" max="4871" width="13.140625" style="1" customWidth="1"/>
    <col min="4872" max="4872" width="15.28515625" style="1" customWidth="1"/>
    <col min="4873" max="4873" width="57" style="1" customWidth="1"/>
    <col min="4874" max="5120" width="9.140625" style="1"/>
    <col min="5121" max="5121" width="12.7109375" style="1" customWidth="1"/>
    <col min="5122" max="5122" width="13.7109375" style="1" customWidth="1"/>
    <col min="5123" max="5123" width="9.140625" style="1"/>
    <col min="5124" max="5124" width="63.140625" style="1" customWidth="1"/>
    <col min="5125" max="5125" width="9.140625" style="1"/>
    <col min="5126" max="5126" width="12.5703125" style="1" customWidth="1"/>
    <col min="5127" max="5127" width="13.140625" style="1" customWidth="1"/>
    <col min="5128" max="5128" width="15.28515625" style="1" customWidth="1"/>
    <col min="5129" max="5129" width="57" style="1" customWidth="1"/>
    <col min="5130" max="5376" width="9.140625" style="1"/>
    <col min="5377" max="5377" width="12.7109375" style="1" customWidth="1"/>
    <col min="5378" max="5378" width="13.7109375" style="1" customWidth="1"/>
    <col min="5379" max="5379" width="9.140625" style="1"/>
    <col min="5380" max="5380" width="63.140625" style="1" customWidth="1"/>
    <col min="5381" max="5381" width="9.140625" style="1"/>
    <col min="5382" max="5382" width="12.5703125" style="1" customWidth="1"/>
    <col min="5383" max="5383" width="13.140625" style="1" customWidth="1"/>
    <col min="5384" max="5384" width="15.28515625" style="1" customWidth="1"/>
    <col min="5385" max="5385" width="57" style="1" customWidth="1"/>
    <col min="5386" max="5632" width="9.140625" style="1"/>
    <col min="5633" max="5633" width="12.7109375" style="1" customWidth="1"/>
    <col min="5634" max="5634" width="13.7109375" style="1" customWidth="1"/>
    <col min="5635" max="5635" width="9.140625" style="1"/>
    <col min="5636" max="5636" width="63.140625" style="1" customWidth="1"/>
    <col min="5637" max="5637" width="9.140625" style="1"/>
    <col min="5638" max="5638" width="12.5703125" style="1" customWidth="1"/>
    <col min="5639" max="5639" width="13.140625" style="1" customWidth="1"/>
    <col min="5640" max="5640" width="15.28515625" style="1" customWidth="1"/>
    <col min="5641" max="5641" width="57" style="1" customWidth="1"/>
    <col min="5642" max="5888" width="9.140625" style="1"/>
    <col min="5889" max="5889" width="12.7109375" style="1" customWidth="1"/>
    <col min="5890" max="5890" width="13.7109375" style="1" customWidth="1"/>
    <col min="5891" max="5891" width="9.140625" style="1"/>
    <col min="5892" max="5892" width="63.140625" style="1" customWidth="1"/>
    <col min="5893" max="5893" width="9.140625" style="1"/>
    <col min="5894" max="5894" width="12.5703125" style="1" customWidth="1"/>
    <col min="5895" max="5895" width="13.140625" style="1" customWidth="1"/>
    <col min="5896" max="5896" width="15.28515625" style="1" customWidth="1"/>
    <col min="5897" max="5897" width="57" style="1" customWidth="1"/>
    <col min="5898" max="6144" width="9.140625" style="1"/>
    <col min="6145" max="6145" width="12.7109375" style="1" customWidth="1"/>
    <col min="6146" max="6146" width="13.7109375" style="1" customWidth="1"/>
    <col min="6147" max="6147" width="9.140625" style="1"/>
    <col min="6148" max="6148" width="63.140625" style="1" customWidth="1"/>
    <col min="6149" max="6149" width="9.140625" style="1"/>
    <col min="6150" max="6150" width="12.5703125" style="1" customWidth="1"/>
    <col min="6151" max="6151" width="13.140625" style="1" customWidth="1"/>
    <col min="6152" max="6152" width="15.28515625" style="1" customWidth="1"/>
    <col min="6153" max="6153" width="57" style="1" customWidth="1"/>
    <col min="6154" max="6400" width="9.140625" style="1"/>
    <col min="6401" max="6401" width="12.7109375" style="1" customWidth="1"/>
    <col min="6402" max="6402" width="13.7109375" style="1" customWidth="1"/>
    <col min="6403" max="6403" width="9.140625" style="1"/>
    <col min="6404" max="6404" width="63.140625" style="1" customWidth="1"/>
    <col min="6405" max="6405" width="9.140625" style="1"/>
    <col min="6406" max="6406" width="12.5703125" style="1" customWidth="1"/>
    <col min="6407" max="6407" width="13.140625" style="1" customWidth="1"/>
    <col min="6408" max="6408" width="15.28515625" style="1" customWidth="1"/>
    <col min="6409" max="6409" width="57" style="1" customWidth="1"/>
    <col min="6410" max="6656" width="9.140625" style="1"/>
    <col min="6657" max="6657" width="12.7109375" style="1" customWidth="1"/>
    <col min="6658" max="6658" width="13.7109375" style="1" customWidth="1"/>
    <col min="6659" max="6659" width="9.140625" style="1"/>
    <col min="6660" max="6660" width="63.140625" style="1" customWidth="1"/>
    <col min="6661" max="6661" width="9.140625" style="1"/>
    <col min="6662" max="6662" width="12.5703125" style="1" customWidth="1"/>
    <col min="6663" max="6663" width="13.140625" style="1" customWidth="1"/>
    <col min="6664" max="6664" width="15.28515625" style="1" customWidth="1"/>
    <col min="6665" max="6665" width="57" style="1" customWidth="1"/>
    <col min="6666" max="6912" width="9.140625" style="1"/>
    <col min="6913" max="6913" width="12.7109375" style="1" customWidth="1"/>
    <col min="6914" max="6914" width="13.7109375" style="1" customWidth="1"/>
    <col min="6915" max="6915" width="9.140625" style="1"/>
    <col min="6916" max="6916" width="63.140625" style="1" customWidth="1"/>
    <col min="6917" max="6917" width="9.140625" style="1"/>
    <col min="6918" max="6918" width="12.5703125" style="1" customWidth="1"/>
    <col min="6919" max="6919" width="13.140625" style="1" customWidth="1"/>
    <col min="6920" max="6920" width="15.28515625" style="1" customWidth="1"/>
    <col min="6921" max="6921" width="57" style="1" customWidth="1"/>
    <col min="6922" max="7168" width="9.140625" style="1"/>
    <col min="7169" max="7169" width="12.7109375" style="1" customWidth="1"/>
    <col min="7170" max="7170" width="13.7109375" style="1" customWidth="1"/>
    <col min="7171" max="7171" width="9.140625" style="1"/>
    <col min="7172" max="7172" width="63.140625" style="1" customWidth="1"/>
    <col min="7173" max="7173" width="9.140625" style="1"/>
    <col min="7174" max="7174" width="12.5703125" style="1" customWidth="1"/>
    <col min="7175" max="7175" width="13.140625" style="1" customWidth="1"/>
    <col min="7176" max="7176" width="15.28515625" style="1" customWidth="1"/>
    <col min="7177" max="7177" width="57" style="1" customWidth="1"/>
    <col min="7178" max="7424" width="9.140625" style="1"/>
    <col min="7425" max="7425" width="12.7109375" style="1" customWidth="1"/>
    <col min="7426" max="7426" width="13.7109375" style="1" customWidth="1"/>
    <col min="7427" max="7427" width="9.140625" style="1"/>
    <col min="7428" max="7428" width="63.140625" style="1" customWidth="1"/>
    <col min="7429" max="7429" width="9.140625" style="1"/>
    <col min="7430" max="7430" width="12.5703125" style="1" customWidth="1"/>
    <col min="7431" max="7431" width="13.140625" style="1" customWidth="1"/>
    <col min="7432" max="7432" width="15.28515625" style="1" customWidth="1"/>
    <col min="7433" max="7433" width="57" style="1" customWidth="1"/>
    <col min="7434" max="7680" width="9.140625" style="1"/>
    <col min="7681" max="7681" width="12.7109375" style="1" customWidth="1"/>
    <col min="7682" max="7682" width="13.7109375" style="1" customWidth="1"/>
    <col min="7683" max="7683" width="9.140625" style="1"/>
    <col min="7684" max="7684" width="63.140625" style="1" customWidth="1"/>
    <col min="7685" max="7685" width="9.140625" style="1"/>
    <col min="7686" max="7686" width="12.5703125" style="1" customWidth="1"/>
    <col min="7687" max="7687" width="13.140625" style="1" customWidth="1"/>
    <col min="7688" max="7688" width="15.28515625" style="1" customWidth="1"/>
    <col min="7689" max="7689" width="57" style="1" customWidth="1"/>
    <col min="7690" max="7936" width="9.140625" style="1"/>
    <col min="7937" max="7937" width="12.7109375" style="1" customWidth="1"/>
    <col min="7938" max="7938" width="13.7109375" style="1" customWidth="1"/>
    <col min="7939" max="7939" width="9.140625" style="1"/>
    <col min="7940" max="7940" width="63.140625" style="1" customWidth="1"/>
    <col min="7941" max="7941" width="9.140625" style="1"/>
    <col min="7942" max="7942" width="12.5703125" style="1" customWidth="1"/>
    <col min="7943" max="7943" width="13.140625" style="1" customWidth="1"/>
    <col min="7944" max="7944" width="15.28515625" style="1" customWidth="1"/>
    <col min="7945" max="7945" width="57" style="1" customWidth="1"/>
    <col min="7946" max="8192" width="9.140625" style="1"/>
    <col min="8193" max="8193" width="12.7109375" style="1" customWidth="1"/>
    <col min="8194" max="8194" width="13.7109375" style="1" customWidth="1"/>
    <col min="8195" max="8195" width="9.140625" style="1"/>
    <col min="8196" max="8196" width="63.140625" style="1" customWidth="1"/>
    <col min="8197" max="8197" width="9.140625" style="1"/>
    <col min="8198" max="8198" width="12.5703125" style="1" customWidth="1"/>
    <col min="8199" max="8199" width="13.140625" style="1" customWidth="1"/>
    <col min="8200" max="8200" width="15.28515625" style="1" customWidth="1"/>
    <col min="8201" max="8201" width="57" style="1" customWidth="1"/>
    <col min="8202" max="8448" width="9.140625" style="1"/>
    <col min="8449" max="8449" width="12.7109375" style="1" customWidth="1"/>
    <col min="8450" max="8450" width="13.7109375" style="1" customWidth="1"/>
    <col min="8451" max="8451" width="9.140625" style="1"/>
    <col min="8452" max="8452" width="63.140625" style="1" customWidth="1"/>
    <col min="8453" max="8453" width="9.140625" style="1"/>
    <col min="8454" max="8454" width="12.5703125" style="1" customWidth="1"/>
    <col min="8455" max="8455" width="13.140625" style="1" customWidth="1"/>
    <col min="8456" max="8456" width="15.28515625" style="1" customWidth="1"/>
    <col min="8457" max="8457" width="57" style="1" customWidth="1"/>
    <col min="8458" max="8704" width="9.140625" style="1"/>
    <col min="8705" max="8705" width="12.7109375" style="1" customWidth="1"/>
    <col min="8706" max="8706" width="13.7109375" style="1" customWidth="1"/>
    <col min="8707" max="8707" width="9.140625" style="1"/>
    <col min="8708" max="8708" width="63.140625" style="1" customWidth="1"/>
    <col min="8709" max="8709" width="9.140625" style="1"/>
    <col min="8710" max="8710" width="12.5703125" style="1" customWidth="1"/>
    <col min="8711" max="8711" width="13.140625" style="1" customWidth="1"/>
    <col min="8712" max="8712" width="15.28515625" style="1" customWidth="1"/>
    <col min="8713" max="8713" width="57" style="1" customWidth="1"/>
    <col min="8714" max="8960" width="9.140625" style="1"/>
    <col min="8961" max="8961" width="12.7109375" style="1" customWidth="1"/>
    <col min="8962" max="8962" width="13.7109375" style="1" customWidth="1"/>
    <col min="8963" max="8963" width="9.140625" style="1"/>
    <col min="8964" max="8964" width="63.140625" style="1" customWidth="1"/>
    <col min="8965" max="8965" width="9.140625" style="1"/>
    <col min="8966" max="8966" width="12.5703125" style="1" customWidth="1"/>
    <col min="8967" max="8967" width="13.140625" style="1" customWidth="1"/>
    <col min="8968" max="8968" width="15.28515625" style="1" customWidth="1"/>
    <col min="8969" max="8969" width="57" style="1" customWidth="1"/>
    <col min="8970" max="9216" width="9.140625" style="1"/>
    <col min="9217" max="9217" width="12.7109375" style="1" customWidth="1"/>
    <col min="9218" max="9218" width="13.7109375" style="1" customWidth="1"/>
    <col min="9219" max="9219" width="9.140625" style="1"/>
    <col min="9220" max="9220" width="63.140625" style="1" customWidth="1"/>
    <col min="9221" max="9221" width="9.140625" style="1"/>
    <col min="9222" max="9222" width="12.5703125" style="1" customWidth="1"/>
    <col min="9223" max="9223" width="13.140625" style="1" customWidth="1"/>
    <col min="9224" max="9224" width="15.28515625" style="1" customWidth="1"/>
    <col min="9225" max="9225" width="57" style="1" customWidth="1"/>
    <col min="9226" max="9472" width="9.140625" style="1"/>
    <col min="9473" max="9473" width="12.7109375" style="1" customWidth="1"/>
    <col min="9474" max="9474" width="13.7109375" style="1" customWidth="1"/>
    <col min="9475" max="9475" width="9.140625" style="1"/>
    <col min="9476" max="9476" width="63.140625" style="1" customWidth="1"/>
    <col min="9477" max="9477" width="9.140625" style="1"/>
    <col min="9478" max="9478" width="12.5703125" style="1" customWidth="1"/>
    <col min="9479" max="9479" width="13.140625" style="1" customWidth="1"/>
    <col min="9480" max="9480" width="15.28515625" style="1" customWidth="1"/>
    <col min="9481" max="9481" width="57" style="1" customWidth="1"/>
    <col min="9482" max="9728" width="9.140625" style="1"/>
    <col min="9729" max="9729" width="12.7109375" style="1" customWidth="1"/>
    <col min="9730" max="9730" width="13.7109375" style="1" customWidth="1"/>
    <col min="9731" max="9731" width="9.140625" style="1"/>
    <col min="9732" max="9732" width="63.140625" style="1" customWidth="1"/>
    <col min="9733" max="9733" width="9.140625" style="1"/>
    <col min="9734" max="9734" width="12.5703125" style="1" customWidth="1"/>
    <col min="9735" max="9735" width="13.140625" style="1" customWidth="1"/>
    <col min="9736" max="9736" width="15.28515625" style="1" customWidth="1"/>
    <col min="9737" max="9737" width="57" style="1" customWidth="1"/>
    <col min="9738" max="9984" width="9.140625" style="1"/>
    <col min="9985" max="9985" width="12.7109375" style="1" customWidth="1"/>
    <col min="9986" max="9986" width="13.7109375" style="1" customWidth="1"/>
    <col min="9987" max="9987" width="9.140625" style="1"/>
    <col min="9988" max="9988" width="63.140625" style="1" customWidth="1"/>
    <col min="9989" max="9989" width="9.140625" style="1"/>
    <col min="9990" max="9990" width="12.5703125" style="1" customWidth="1"/>
    <col min="9991" max="9991" width="13.140625" style="1" customWidth="1"/>
    <col min="9992" max="9992" width="15.28515625" style="1" customWidth="1"/>
    <col min="9993" max="9993" width="57" style="1" customWidth="1"/>
    <col min="9994" max="10240" width="9.140625" style="1"/>
    <col min="10241" max="10241" width="12.7109375" style="1" customWidth="1"/>
    <col min="10242" max="10242" width="13.7109375" style="1" customWidth="1"/>
    <col min="10243" max="10243" width="9.140625" style="1"/>
    <col min="10244" max="10244" width="63.140625" style="1" customWidth="1"/>
    <col min="10245" max="10245" width="9.140625" style="1"/>
    <col min="10246" max="10246" width="12.5703125" style="1" customWidth="1"/>
    <col min="10247" max="10247" width="13.140625" style="1" customWidth="1"/>
    <col min="10248" max="10248" width="15.28515625" style="1" customWidth="1"/>
    <col min="10249" max="10249" width="57" style="1" customWidth="1"/>
    <col min="10250" max="10496" width="9.140625" style="1"/>
    <col min="10497" max="10497" width="12.7109375" style="1" customWidth="1"/>
    <col min="10498" max="10498" width="13.7109375" style="1" customWidth="1"/>
    <col min="10499" max="10499" width="9.140625" style="1"/>
    <col min="10500" max="10500" width="63.140625" style="1" customWidth="1"/>
    <col min="10501" max="10501" width="9.140625" style="1"/>
    <col min="10502" max="10502" width="12.5703125" style="1" customWidth="1"/>
    <col min="10503" max="10503" width="13.140625" style="1" customWidth="1"/>
    <col min="10504" max="10504" width="15.28515625" style="1" customWidth="1"/>
    <col min="10505" max="10505" width="57" style="1" customWidth="1"/>
    <col min="10506" max="10752" width="9.140625" style="1"/>
    <col min="10753" max="10753" width="12.7109375" style="1" customWidth="1"/>
    <col min="10754" max="10754" width="13.7109375" style="1" customWidth="1"/>
    <col min="10755" max="10755" width="9.140625" style="1"/>
    <col min="10756" max="10756" width="63.140625" style="1" customWidth="1"/>
    <col min="10757" max="10757" width="9.140625" style="1"/>
    <col min="10758" max="10758" width="12.5703125" style="1" customWidth="1"/>
    <col min="10759" max="10759" width="13.140625" style="1" customWidth="1"/>
    <col min="10760" max="10760" width="15.28515625" style="1" customWidth="1"/>
    <col min="10761" max="10761" width="57" style="1" customWidth="1"/>
    <col min="10762" max="11008" width="9.140625" style="1"/>
    <col min="11009" max="11009" width="12.7109375" style="1" customWidth="1"/>
    <col min="11010" max="11010" width="13.7109375" style="1" customWidth="1"/>
    <col min="11011" max="11011" width="9.140625" style="1"/>
    <col min="11012" max="11012" width="63.140625" style="1" customWidth="1"/>
    <col min="11013" max="11013" width="9.140625" style="1"/>
    <col min="11014" max="11014" width="12.5703125" style="1" customWidth="1"/>
    <col min="11015" max="11015" width="13.140625" style="1" customWidth="1"/>
    <col min="11016" max="11016" width="15.28515625" style="1" customWidth="1"/>
    <col min="11017" max="11017" width="57" style="1" customWidth="1"/>
    <col min="11018" max="11264" width="9.140625" style="1"/>
    <col min="11265" max="11265" width="12.7109375" style="1" customWidth="1"/>
    <col min="11266" max="11266" width="13.7109375" style="1" customWidth="1"/>
    <col min="11267" max="11267" width="9.140625" style="1"/>
    <col min="11268" max="11268" width="63.140625" style="1" customWidth="1"/>
    <col min="11269" max="11269" width="9.140625" style="1"/>
    <col min="11270" max="11270" width="12.5703125" style="1" customWidth="1"/>
    <col min="11271" max="11271" width="13.140625" style="1" customWidth="1"/>
    <col min="11272" max="11272" width="15.28515625" style="1" customWidth="1"/>
    <col min="11273" max="11273" width="57" style="1" customWidth="1"/>
    <col min="11274" max="11520" width="9.140625" style="1"/>
    <col min="11521" max="11521" width="12.7109375" style="1" customWidth="1"/>
    <col min="11522" max="11522" width="13.7109375" style="1" customWidth="1"/>
    <col min="11523" max="11523" width="9.140625" style="1"/>
    <col min="11524" max="11524" width="63.140625" style="1" customWidth="1"/>
    <col min="11525" max="11525" width="9.140625" style="1"/>
    <col min="11526" max="11526" width="12.5703125" style="1" customWidth="1"/>
    <col min="11527" max="11527" width="13.140625" style="1" customWidth="1"/>
    <col min="11528" max="11528" width="15.28515625" style="1" customWidth="1"/>
    <col min="11529" max="11529" width="57" style="1" customWidth="1"/>
    <col min="11530" max="11776" width="9.140625" style="1"/>
    <col min="11777" max="11777" width="12.7109375" style="1" customWidth="1"/>
    <col min="11778" max="11778" width="13.7109375" style="1" customWidth="1"/>
    <col min="11779" max="11779" width="9.140625" style="1"/>
    <col min="11780" max="11780" width="63.140625" style="1" customWidth="1"/>
    <col min="11781" max="11781" width="9.140625" style="1"/>
    <col min="11782" max="11782" width="12.5703125" style="1" customWidth="1"/>
    <col min="11783" max="11783" width="13.140625" style="1" customWidth="1"/>
    <col min="11784" max="11784" width="15.28515625" style="1" customWidth="1"/>
    <col min="11785" max="11785" width="57" style="1" customWidth="1"/>
    <col min="11786" max="12032" width="9.140625" style="1"/>
    <col min="12033" max="12033" width="12.7109375" style="1" customWidth="1"/>
    <col min="12034" max="12034" width="13.7109375" style="1" customWidth="1"/>
    <col min="12035" max="12035" width="9.140625" style="1"/>
    <col min="12036" max="12036" width="63.140625" style="1" customWidth="1"/>
    <col min="12037" max="12037" width="9.140625" style="1"/>
    <col min="12038" max="12038" width="12.5703125" style="1" customWidth="1"/>
    <col min="12039" max="12039" width="13.140625" style="1" customWidth="1"/>
    <col min="12040" max="12040" width="15.28515625" style="1" customWidth="1"/>
    <col min="12041" max="12041" width="57" style="1" customWidth="1"/>
    <col min="12042" max="12288" width="9.140625" style="1"/>
    <col min="12289" max="12289" width="12.7109375" style="1" customWidth="1"/>
    <col min="12290" max="12290" width="13.7109375" style="1" customWidth="1"/>
    <col min="12291" max="12291" width="9.140625" style="1"/>
    <col min="12292" max="12292" width="63.140625" style="1" customWidth="1"/>
    <col min="12293" max="12293" width="9.140625" style="1"/>
    <col min="12294" max="12294" width="12.5703125" style="1" customWidth="1"/>
    <col min="12295" max="12295" width="13.140625" style="1" customWidth="1"/>
    <col min="12296" max="12296" width="15.28515625" style="1" customWidth="1"/>
    <col min="12297" max="12297" width="57" style="1" customWidth="1"/>
    <col min="12298" max="12544" width="9.140625" style="1"/>
    <col min="12545" max="12545" width="12.7109375" style="1" customWidth="1"/>
    <col min="12546" max="12546" width="13.7109375" style="1" customWidth="1"/>
    <col min="12547" max="12547" width="9.140625" style="1"/>
    <col min="12548" max="12548" width="63.140625" style="1" customWidth="1"/>
    <col min="12549" max="12549" width="9.140625" style="1"/>
    <col min="12550" max="12550" width="12.5703125" style="1" customWidth="1"/>
    <col min="12551" max="12551" width="13.140625" style="1" customWidth="1"/>
    <col min="12552" max="12552" width="15.28515625" style="1" customWidth="1"/>
    <col min="12553" max="12553" width="57" style="1" customWidth="1"/>
    <col min="12554" max="12800" width="9.140625" style="1"/>
    <col min="12801" max="12801" width="12.7109375" style="1" customWidth="1"/>
    <col min="12802" max="12802" width="13.7109375" style="1" customWidth="1"/>
    <col min="12803" max="12803" width="9.140625" style="1"/>
    <col min="12804" max="12804" width="63.140625" style="1" customWidth="1"/>
    <col min="12805" max="12805" width="9.140625" style="1"/>
    <col min="12806" max="12806" width="12.5703125" style="1" customWidth="1"/>
    <col min="12807" max="12807" width="13.140625" style="1" customWidth="1"/>
    <col min="12808" max="12808" width="15.28515625" style="1" customWidth="1"/>
    <col min="12809" max="12809" width="57" style="1" customWidth="1"/>
    <col min="12810" max="13056" width="9.140625" style="1"/>
    <col min="13057" max="13057" width="12.7109375" style="1" customWidth="1"/>
    <col min="13058" max="13058" width="13.7109375" style="1" customWidth="1"/>
    <col min="13059" max="13059" width="9.140625" style="1"/>
    <col min="13060" max="13060" width="63.140625" style="1" customWidth="1"/>
    <col min="13061" max="13061" width="9.140625" style="1"/>
    <col min="13062" max="13062" width="12.5703125" style="1" customWidth="1"/>
    <col min="13063" max="13063" width="13.140625" style="1" customWidth="1"/>
    <col min="13064" max="13064" width="15.28515625" style="1" customWidth="1"/>
    <col min="13065" max="13065" width="57" style="1" customWidth="1"/>
    <col min="13066" max="13312" width="9.140625" style="1"/>
    <col min="13313" max="13313" width="12.7109375" style="1" customWidth="1"/>
    <col min="13314" max="13314" width="13.7109375" style="1" customWidth="1"/>
    <col min="13315" max="13315" width="9.140625" style="1"/>
    <col min="13316" max="13316" width="63.140625" style="1" customWidth="1"/>
    <col min="13317" max="13317" width="9.140625" style="1"/>
    <col min="13318" max="13318" width="12.5703125" style="1" customWidth="1"/>
    <col min="13319" max="13319" width="13.140625" style="1" customWidth="1"/>
    <col min="13320" max="13320" width="15.28515625" style="1" customWidth="1"/>
    <col min="13321" max="13321" width="57" style="1" customWidth="1"/>
    <col min="13322" max="13568" width="9.140625" style="1"/>
    <col min="13569" max="13569" width="12.7109375" style="1" customWidth="1"/>
    <col min="13570" max="13570" width="13.7109375" style="1" customWidth="1"/>
    <col min="13571" max="13571" width="9.140625" style="1"/>
    <col min="13572" max="13572" width="63.140625" style="1" customWidth="1"/>
    <col min="13573" max="13573" width="9.140625" style="1"/>
    <col min="13574" max="13574" width="12.5703125" style="1" customWidth="1"/>
    <col min="13575" max="13575" width="13.140625" style="1" customWidth="1"/>
    <col min="13576" max="13576" width="15.28515625" style="1" customWidth="1"/>
    <col min="13577" max="13577" width="57" style="1" customWidth="1"/>
    <col min="13578" max="13824" width="9.140625" style="1"/>
    <col min="13825" max="13825" width="12.7109375" style="1" customWidth="1"/>
    <col min="13826" max="13826" width="13.7109375" style="1" customWidth="1"/>
    <col min="13827" max="13827" width="9.140625" style="1"/>
    <col min="13828" max="13828" width="63.140625" style="1" customWidth="1"/>
    <col min="13829" max="13829" width="9.140625" style="1"/>
    <col min="13830" max="13830" width="12.5703125" style="1" customWidth="1"/>
    <col min="13831" max="13831" width="13.140625" style="1" customWidth="1"/>
    <col min="13832" max="13832" width="15.28515625" style="1" customWidth="1"/>
    <col min="13833" max="13833" width="57" style="1" customWidth="1"/>
    <col min="13834" max="14080" width="9.140625" style="1"/>
    <col min="14081" max="14081" width="12.7109375" style="1" customWidth="1"/>
    <col min="14082" max="14082" width="13.7109375" style="1" customWidth="1"/>
    <col min="14083" max="14083" width="9.140625" style="1"/>
    <col min="14084" max="14084" width="63.140625" style="1" customWidth="1"/>
    <col min="14085" max="14085" width="9.140625" style="1"/>
    <col min="14086" max="14086" width="12.5703125" style="1" customWidth="1"/>
    <col min="14087" max="14087" width="13.140625" style="1" customWidth="1"/>
    <col min="14088" max="14088" width="15.28515625" style="1" customWidth="1"/>
    <col min="14089" max="14089" width="57" style="1" customWidth="1"/>
    <col min="14090" max="14336" width="9.140625" style="1"/>
    <col min="14337" max="14337" width="12.7109375" style="1" customWidth="1"/>
    <col min="14338" max="14338" width="13.7109375" style="1" customWidth="1"/>
    <col min="14339" max="14339" width="9.140625" style="1"/>
    <col min="14340" max="14340" width="63.140625" style="1" customWidth="1"/>
    <col min="14341" max="14341" width="9.140625" style="1"/>
    <col min="14342" max="14342" width="12.5703125" style="1" customWidth="1"/>
    <col min="14343" max="14343" width="13.140625" style="1" customWidth="1"/>
    <col min="14344" max="14344" width="15.28515625" style="1" customWidth="1"/>
    <col min="14345" max="14345" width="57" style="1" customWidth="1"/>
    <col min="14346" max="14592" width="9.140625" style="1"/>
    <col min="14593" max="14593" width="12.7109375" style="1" customWidth="1"/>
    <col min="14594" max="14594" width="13.7109375" style="1" customWidth="1"/>
    <col min="14595" max="14595" width="9.140625" style="1"/>
    <col min="14596" max="14596" width="63.140625" style="1" customWidth="1"/>
    <col min="14597" max="14597" width="9.140625" style="1"/>
    <col min="14598" max="14598" width="12.5703125" style="1" customWidth="1"/>
    <col min="14599" max="14599" width="13.140625" style="1" customWidth="1"/>
    <col min="14600" max="14600" width="15.28515625" style="1" customWidth="1"/>
    <col min="14601" max="14601" width="57" style="1" customWidth="1"/>
    <col min="14602" max="14848" width="9.140625" style="1"/>
    <col min="14849" max="14849" width="12.7109375" style="1" customWidth="1"/>
    <col min="14850" max="14850" width="13.7109375" style="1" customWidth="1"/>
    <col min="14851" max="14851" width="9.140625" style="1"/>
    <col min="14852" max="14852" width="63.140625" style="1" customWidth="1"/>
    <col min="14853" max="14853" width="9.140625" style="1"/>
    <col min="14854" max="14854" width="12.5703125" style="1" customWidth="1"/>
    <col min="14855" max="14855" width="13.140625" style="1" customWidth="1"/>
    <col min="14856" max="14856" width="15.28515625" style="1" customWidth="1"/>
    <col min="14857" max="14857" width="57" style="1" customWidth="1"/>
    <col min="14858" max="15104" width="9.140625" style="1"/>
    <col min="15105" max="15105" width="12.7109375" style="1" customWidth="1"/>
    <col min="15106" max="15106" width="13.7109375" style="1" customWidth="1"/>
    <col min="15107" max="15107" width="9.140625" style="1"/>
    <col min="15108" max="15108" width="63.140625" style="1" customWidth="1"/>
    <col min="15109" max="15109" width="9.140625" style="1"/>
    <col min="15110" max="15110" width="12.5703125" style="1" customWidth="1"/>
    <col min="15111" max="15111" width="13.140625" style="1" customWidth="1"/>
    <col min="15112" max="15112" width="15.28515625" style="1" customWidth="1"/>
    <col min="15113" max="15113" width="57" style="1" customWidth="1"/>
    <col min="15114" max="15360" width="9.140625" style="1"/>
    <col min="15361" max="15361" width="12.7109375" style="1" customWidth="1"/>
    <col min="15362" max="15362" width="13.7109375" style="1" customWidth="1"/>
    <col min="15363" max="15363" width="9.140625" style="1"/>
    <col min="15364" max="15364" width="63.140625" style="1" customWidth="1"/>
    <col min="15365" max="15365" width="9.140625" style="1"/>
    <col min="15366" max="15366" width="12.5703125" style="1" customWidth="1"/>
    <col min="15367" max="15367" width="13.140625" style="1" customWidth="1"/>
    <col min="15368" max="15368" width="15.28515625" style="1" customWidth="1"/>
    <col min="15369" max="15369" width="57" style="1" customWidth="1"/>
    <col min="15370" max="15616" width="9.140625" style="1"/>
    <col min="15617" max="15617" width="12.7109375" style="1" customWidth="1"/>
    <col min="15618" max="15618" width="13.7109375" style="1" customWidth="1"/>
    <col min="15619" max="15619" width="9.140625" style="1"/>
    <col min="15620" max="15620" width="63.140625" style="1" customWidth="1"/>
    <col min="15621" max="15621" width="9.140625" style="1"/>
    <col min="15622" max="15622" width="12.5703125" style="1" customWidth="1"/>
    <col min="15623" max="15623" width="13.140625" style="1" customWidth="1"/>
    <col min="15624" max="15624" width="15.28515625" style="1" customWidth="1"/>
    <col min="15625" max="15625" width="57" style="1" customWidth="1"/>
    <col min="15626" max="15872" width="9.140625" style="1"/>
    <col min="15873" max="15873" width="12.7109375" style="1" customWidth="1"/>
    <col min="15874" max="15874" width="13.7109375" style="1" customWidth="1"/>
    <col min="15875" max="15875" width="9.140625" style="1"/>
    <col min="15876" max="15876" width="63.140625" style="1" customWidth="1"/>
    <col min="15877" max="15877" width="9.140625" style="1"/>
    <col min="15878" max="15878" width="12.5703125" style="1" customWidth="1"/>
    <col min="15879" max="15879" width="13.140625" style="1" customWidth="1"/>
    <col min="15880" max="15880" width="15.28515625" style="1" customWidth="1"/>
    <col min="15881" max="15881" width="57" style="1" customWidth="1"/>
    <col min="15882" max="16128" width="9.140625" style="1"/>
    <col min="16129" max="16129" width="12.7109375" style="1" customWidth="1"/>
    <col min="16130" max="16130" width="13.7109375" style="1" customWidth="1"/>
    <col min="16131" max="16131" width="9.140625" style="1"/>
    <col min="16132" max="16132" width="63.140625" style="1" customWidth="1"/>
    <col min="16133" max="16133" width="9.140625" style="1"/>
    <col min="16134" max="16134" width="12.5703125" style="1" customWidth="1"/>
    <col min="16135" max="16135" width="13.140625" style="1" customWidth="1"/>
    <col min="16136" max="16136" width="15.28515625" style="1" customWidth="1"/>
    <col min="16137" max="16137" width="57" style="1" customWidth="1"/>
    <col min="16138" max="16384" width="9.140625" style="1"/>
  </cols>
  <sheetData>
    <row r="1" spans="1:8">
      <c r="A1" s="798"/>
      <c r="B1" s="798"/>
      <c r="C1" s="798"/>
      <c r="D1" s="798"/>
      <c r="E1" s="798"/>
      <c r="F1" s="798"/>
      <c r="G1" s="798"/>
      <c r="H1" s="798"/>
    </row>
    <row r="2" spans="1:8">
      <c r="A2" s="798"/>
      <c r="B2" s="798"/>
      <c r="C2" s="798"/>
      <c r="D2" s="798"/>
      <c r="E2" s="798"/>
      <c r="F2" s="798"/>
      <c r="G2" s="798"/>
      <c r="H2" s="798"/>
    </row>
    <row r="3" spans="1:8" ht="25.5" customHeight="1">
      <c r="A3" s="798"/>
      <c r="B3" s="798"/>
      <c r="C3" s="798"/>
      <c r="D3" s="798"/>
      <c r="E3" s="798"/>
      <c r="F3" s="798"/>
      <c r="G3" s="798"/>
      <c r="H3" s="798"/>
    </row>
    <row r="4" spans="1:8" ht="42" customHeight="1">
      <c r="A4" s="894" t="s">
        <v>845</v>
      </c>
      <c r="B4" s="895"/>
      <c r="C4" s="895"/>
      <c r="D4" s="895"/>
      <c r="E4" s="895"/>
      <c r="F4" s="895"/>
      <c r="G4" s="895"/>
      <c r="H4" s="896"/>
    </row>
    <row r="5" spans="1:8" ht="21" customHeight="1">
      <c r="A5" s="897"/>
      <c r="B5" s="898"/>
      <c r="C5" s="898"/>
      <c r="D5" s="899"/>
      <c r="E5" s="2"/>
      <c r="F5" s="3" t="s">
        <v>2</v>
      </c>
      <c r="G5" s="476">
        <v>0.23619999999999999</v>
      </c>
      <c r="H5" s="544" t="s">
        <v>193</v>
      </c>
    </row>
    <row r="6" spans="1:8" ht="21" customHeight="1">
      <c r="A6" s="900"/>
      <c r="B6" s="901"/>
      <c r="C6" s="901"/>
      <c r="D6" s="902"/>
      <c r="E6" s="542"/>
      <c r="F6" s="3" t="s">
        <v>2</v>
      </c>
      <c r="G6" s="543">
        <v>0.1704</v>
      </c>
      <c r="H6" s="545" t="s">
        <v>722</v>
      </c>
    </row>
    <row r="7" spans="1:8" ht="21" customHeight="1">
      <c r="A7" s="900"/>
      <c r="B7" s="901"/>
      <c r="C7" s="901"/>
      <c r="D7" s="902"/>
      <c r="E7" s="906" t="s">
        <v>3</v>
      </c>
      <c r="F7" s="907"/>
      <c r="G7" s="4" t="s">
        <v>4</v>
      </c>
      <c r="H7" s="6" t="s">
        <v>5</v>
      </c>
    </row>
    <row r="8" spans="1:8" ht="21" customHeight="1">
      <c r="A8" s="903"/>
      <c r="B8" s="904"/>
      <c r="C8" s="904"/>
      <c r="D8" s="905"/>
      <c r="E8" s="908"/>
      <c r="F8" s="909"/>
      <c r="G8" s="5"/>
      <c r="H8" s="5"/>
    </row>
    <row r="9" spans="1:8" ht="21" customHeight="1">
      <c r="A9" s="891" t="s">
        <v>32</v>
      </c>
      <c r="B9" s="892"/>
      <c r="C9" s="892"/>
      <c r="D9" s="892"/>
      <c r="E9" s="892"/>
      <c r="F9" s="892"/>
      <c r="G9" s="892"/>
      <c r="H9" s="893"/>
    </row>
    <row r="10" spans="1:8" ht="21" customHeight="1">
      <c r="A10" s="882" t="s">
        <v>23</v>
      </c>
      <c r="B10" s="882" t="s">
        <v>24</v>
      </c>
      <c r="C10" s="882" t="s">
        <v>25</v>
      </c>
      <c r="D10" s="887" t="s">
        <v>26</v>
      </c>
      <c r="E10" s="882" t="s">
        <v>171</v>
      </c>
      <c r="F10" s="885" t="s">
        <v>33</v>
      </c>
      <c r="G10" s="885" t="s">
        <v>34</v>
      </c>
      <c r="H10" s="885" t="s">
        <v>35</v>
      </c>
    </row>
    <row r="11" spans="1:8" ht="21" customHeight="1">
      <c r="A11" s="871"/>
      <c r="B11" s="871"/>
      <c r="C11" s="871"/>
      <c r="D11" s="873"/>
      <c r="E11" s="871"/>
      <c r="F11" s="875"/>
      <c r="G11" s="875"/>
      <c r="H11" s="875"/>
    </row>
    <row r="12" spans="1:8" ht="23.1" customHeight="1">
      <c r="A12" s="7" t="s">
        <v>36</v>
      </c>
      <c r="B12" s="7" t="s">
        <v>37</v>
      </c>
      <c r="C12" s="8">
        <v>5075</v>
      </c>
      <c r="D12" s="9" t="s">
        <v>588</v>
      </c>
      <c r="E12" s="7" t="s">
        <v>38</v>
      </c>
      <c r="F12" s="10">
        <v>0.11</v>
      </c>
      <c r="G12" s="380" t="s">
        <v>572</v>
      </c>
      <c r="H12" s="381">
        <v>2.74</v>
      </c>
    </row>
    <row r="13" spans="1:8" ht="25.5">
      <c r="A13" s="11" t="s">
        <v>36</v>
      </c>
      <c r="B13" s="11" t="s">
        <v>37</v>
      </c>
      <c r="C13" s="12">
        <v>4491</v>
      </c>
      <c r="D13" s="13" t="s">
        <v>589</v>
      </c>
      <c r="E13" s="11" t="s">
        <v>20</v>
      </c>
      <c r="F13" s="14">
        <v>4</v>
      </c>
      <c r="G13" s="380" t="s">
        <v>565</v>
      </c>
      <c r="H13" s="381">
        <v>44.84</v>
      </c>
    </row>
    <row r="14" spans="1:8" ht="25.5">
      <c r="A14" s="11" t="s">
        <v>36</v>
      </c>
      <c r="B14" s="11" t="s">
        <v>37</v>
      </c>
      <c r="C14" s="12">
        <v>4417</v>
      </c>
      <c r="D14" s="13" t="s">
        <v>590</v>
      </c>
      <c r="E14" s="11" t="s">
        <v>20</v>
      </c>
      <c r="F14" s="14">
        <v>1</v>
      </c>
      <c r="G14" s="380" t="s">
        <v>535</v>
      </c>
      <c r="H14" s="381">
        <v>4.08</v>
      </c>
    </row>
    <row r="15" spans="1:8" ht="25.5">
      <c r="A15" s="11" t="s">
        <v>36</v>
      </c>
      <c r="B15" s="11" t="s">
        <v>37</v>
      </c>
      <c r="C15" s="12">
        <v>4813</v>
      </c>
      <c r="D15" s="13" t="s">
        <v>591</v>
      </c>
      <c r="E15" s="11" t="s">
        <v>11</v>
      </c>
      <c r="F15" s="14">
        <v>1</v>
      </c>
      <c r="G15" s="380" t="s">
        <v>712</v>
      </c>
      <c r="H15" s="381">
        <v>225</v>
      </c>
    </row>
    <row r="16" spans="1:8" ht="23.1" customHeight="1">
      <c r="A16" s="11" t="s">
        <v>36</v>
      </c>
      <c r="B16" s="11" t="s">
        <v>37</v>
      </c>
      <c r="C16" s="15">
        <v>370</v>
      </c>
      <c r="D16" s="16" t="s">
        <v>592</v>
      </c>
      <c r="E16" s="11" t="s">
        <v>12</v>
      </c>
      <c r="F16" s="14">
        <v>4.8999999999999998E-3</v>
      </c>
      <c r="G16" s="380" t="s">
        <v>558</v>
      </c>
      <c r="H16" s="381">
        <v>0.44</v>
      </c>
    </row>
    <row r="17" spans="1:8" ht="23.1" customHeight="1">
      <c r="A17" s="11" t="s">
        <v>36</v>
      </c>
      <c r="B17" s="11" t="s">
        <v>37</v>
      </c>
      <c r="C17" s="17">
        <v>1379</v>
      </c>
      <c r="D17" s="18" t="s">
        <v>593</v>
      </c>
      <c r="E17" s="11" t="s">
        <v>38</v>
      </c>
      <c r="F17" s="14">
        <v>1.5</v>
      </c>
      <c r="G17" s="380" t="s">
        <v>532</v>
      </c>
      <c r="H17" s="381">
        <v>0.89</v>
      </c>
    </row>
    <row r="18" spans="1:8" ht="23.1" customHeight="1">
      <c r="A18" s="11" t="s">
        <v>36</v>
      </c>
      <c r="B18" s="11" t="s">
        <v>37</v>
      </c>
      <c r="C18" s="12">
        <v>4718</v>
      </c>
      <c r="D18" s="13" t="s">
        <v>594</v>
      </c>
      <c r="E18" s="11" t="s">
        <v>12</v>
      </c>
      <c r="F18" s="14">
        <v>9.7999999999999997E-3</v>
      </c>
      <c r="G18" s="380" t="s">
        <v>711</v>
      </c>
      <c r="H18" s="381">
        <v>0.64</v>
      </c>
    </row>
    <row r="19" spans="1:8" ht="25.5">
      <c r="A19" s="11" t="s">
        <v>39</v>
      </c>
      <c r="B19" s="11" t="s">
        <v>37</v>
      </c>
      <c r="C19" s="19" t="s">
        <v>552</v>
      </c>
      <c r="D19" s="13" t="s">
        <v>595</v>
      </c>
      <c r="E19" s="11" t="s">
        <v>40</v>
      </c>
      <c r="F19" s="14">
        <v>6.4999999999999997E-3</v>
      </c>
      <c r="G19" s="380" t="s">
        <v>536</v>
      </c>
      <c r="H19" s="381">
        <v>0.03</v>
      </c>
    </row>
    <row r="20" spans="1:8" ht="23.1" customHeight="1">
      <c r="A20" s="11" t="s">
        <v>39</v>
      </c>
      <c r="B20" s="11" t="s">
        <v>37</v>
      </c>
      <c r="C20" s="20" t="s">
        <v>548</v>
      </c>
      <c r="D20" s="13" t="s">
        <v>41</v>
      </c>
      <c r="E20" s="11" t="s">
        <v>40</v>
      </c>
      <c r="F20" s="14">
        <v>1</v>
      </c>
      <c r="G20" s="380" t="s">
        <v>557</v>
      </c>
      <c r="H20" s="381">
        <v>21.43</v>
      </c>
    </row>
    <row r="21" spans="1:8" ht="23.1" customHeight="1">
      <c r="A21" s="21" t="s">
        <v>39</v>
      </c>
      <c r="B21" s="21" t="s">
        <v>37</v>
      </c>
      <c r="C21" s="22" t="s">
        <v>545</v>
      </c>
      <c r="D21" s="23" t="s">
        <v>42</v>
      </c>
      <c r="E21" s="21" t="s">
        <v>40</v>
      </c>
      <c r="F21" s="24">
        <v>2.06</v>
      </c>
      <c r="G21" s="380" t="s">
        <v>549</v>
      </c>
      <c r="H21" s="381">
        <v>35.68</v>
      </c>
    </row>
    <row r="22" spans="1:8" ht="23.1" customHeight="1">
      <c r="A22" s="25"/>
      <c r="B22" s="26"/>
      <c r="C22" s="26"/>
      <c r="D22" s="26"/>
      <c r="E22" s="876" t="s">
        <v>43</v>
      </c>
      <c r="F22" s="876"/>
      <c r="G22" s="877"/>
      <c r="H22" s="382">
        <v>335.77</v>
      </c>
    </row>
    <row r="23" spans="1:8" ht="23.1" customHeight="1">
      <c r="A23" s="27"/>
      <c r="B23" s="28"/>
      <c r="C23" s="28"/>
      <c r="D23" s="28"/>
      <c r="E23" s="29"/>
      <c r="F23" s="30" t="s">
        <v>44</v>
      </c>
      <c r="G23" s="31">
        <v>0.23619999999999999</v>
      </c>
      <c r="H23" s="32">
        <v>79.31</v>
      </c>
    </row>
    <row r="24" spans="1:8" ht="23.1" customHeight="1">
      <c r="A24" s="33"/>
      <c r="B24" s="34"/>
      <c r="C24" s="34"/>
      <c r="D24" s="34"/>
      <c r="E24" s="35"/>
      <c r="F24" s="35"/>
      <c r="G24" s="36" t="s">
        <v>45</v>
      </c>
      <c r="H24" s="37">
        <v>415.08</v>
      </c>
    </row>
    <row r="25" spans="1:8" ht="23.1" customHeight="1">
      <c r="A25" s="38"/>
      <c r="B25" s="39"/>
      <c r="C25" s="39"/>
      <c r="D25" s="39"/>
      <c r="E25" s="40" t="s">
        <v>23</v>
      </c>
      <c r="F25" s="880" t="s">
        <v>46</v>
      </c>
      <c r="G25" s="881"/>
      <c r="H25" s="41">
        <v>415.08</v>
      </c>
    </row>
    <row r="26" spans="1:8" ht="23.1" customHeight="1">
      <c r="A26" s="56"/>
      <c r="B26" s="42"/>
      <c r="C26" s="42"/>
      <c r="D26" s="42"/>
      <c r="E26" s="42"/>
      <c r="F26" s="42"/>
      <c r="G26" s="42"/>
      <c r="H26" s="43"/>
    </row>
    <row r="27" spans="1:8" ht="23.1" customHeight="1">
      <c r="A27" s="870" t="s">
        <v>27</v>
      </c>
      <c r="B27" s="870" t="s">
        <v>24</v>
      </c>
      <c r="C27" s="870" t="s">
        <v>773</v>
      </c>
      <c r="D27" s="872" t="s">
        <v>182</v>
      </c>
      <c r="E27" s="870" t="s">
        <v>230</v>
      </c>
      <c r="F27" s="874" t="s">
        <v>33</v>
      </c>
      <c r="G27" s="874" t="s">
        <v>34</v>
      </c>
      <c r="H27" s="874" t="s">
        <v>35</v>
      </c>
    </row>
    <row r="28" spans="1:8" ht="23.1" customHeight="1">
      <c r="A28" s="871"/>
      <c r="B28" s="871"/>
      <c r="C28" s="871"/>
      <c r="D28" s="873"/>
      <c r="E28" s="871"/>
      <c r="F28" s="875"/>
      <c r="G28" s="875"/>
      <c r="H28" s="875"/>
    </row>
    <row r="29" spans="1:8" ht="23.1" customHeight="1">
      <c r="A29" s="11" t="s">
        <v>39</v>
      </c>
      <c r="B29" s="7" t="s">
        <v>37</v>
      </c>
      <c r="C29" s="383" t="s">
        <v>545</v>
      </c>
      <c r="D29" s="9" t="s">
        <v>42</v>
      </c>
      <c r="E29" s="7" t="s">
        <v>47</v>
      </c>
      <c r="F29" s="591">
        <v>1.31579E-2</v>
      </c>
      <c r="G29" s="380" t="s">
        <v>549</v>
      </c>
      <c r="H29" s="381">
        <v>0.23</v>
      </c>
    </row>
    <row r="30" spans="1:8" ht="51">
      <c r="A30" s="11" t="s">
        <v>39</v>
      </c>
      <c r="B30" s="11" t="s">
        <v>37</v>
      </c>
      <c r="C30" s="383" t="s">
        <v>551</v>
      </c>
      <c r="D30" s="13" t="s">
        <v>215</v>
      </c>
      <c r="E30" s="11" t="s">
        <v>48</v>
      </c>
      <c r="F30" s="592">
        <v>4.4999999999999997E-3</v>
      </c>
      <c r="G30" s="380" t="s">
        <v>713</v>
      </c>
      <c r="H30" s="381">
        <v>0.72</v>
      </c>
    </row>
    <row r="31" spans="1:8" ht="23.1" customHeight="1">
      <c r="A31" s="25"/>
      <c r="B31" s="26"/>
      <c r="C31" s="26"/>
      <c r="D31" s="26"/>
      <c r="E31" s="876" t="s">
        <v>774</v>
      </c>
      <c r="F31" s="876"/>
      <c r="G31" s="877"/>
      <c r="H31" s="382">
        <v>0.95</v>
      </c>
    </row>
    <row r="32" spans="1:8" ht="23.1" customHeight="1">
      <c r="A32" s="27"/>
      <c r="B32" s="28"/>
      <c r="C32" s="28"/>
      <c r="D32" s="28"/>
      <c r="E32" s="29"/>
      <c r="F32" s="30" t="s">
        <v>44</v>
      </c>
      <c r="G32" s="31">
        <v>0.23619999999999999</v>
      </c>
      <c r="H32" s="32">
        <v>0.22</v>
      </c>
    </row>
    <row r="33" spans="1:8" ht="23.1" customHeight="1">
      <c r="A33" s="44"/>
      <c r="B33" s="45"/>
      <c r="C33" s="45"/>
      <c r="D33" s="45"/>
      <c r="E33" s="595"/>
      <c r="F33" s="596"/>
      <c r="G33" s="36" t="s">
        <v>45</v>
      </c>
      <c r="H33" s="37">
        <v>1.17</v>
      </c>
    </row>
    <row r="34" spans="1:8" ht="23.1" customHeight="1">
      <c r="A34" s="593"/>
      <c r="B34" s="594"/>
      <c r="C34" s="594"/>
      <c r="D34" s="594"/>
      <c r="E34" s="472" t="s">
        <v>27</v>
      </c>
      <c r="F34" s="868" t="s">
        <v>46</v>
      </c>
      <c r="G34" s="869"/>
      <c r="H34" s="473">
        <v>1.17</v>
      </c>
    </row>
    <row r="35" spans="1:8" ht="23.1" customHeight="1">
      <c r="A35" s="56"/>
      <c r="B35" s="42"/>
      <c r="C35" s="42"/>
      <c r="D35" s="42"/>
      <c r="E35" s="42"/>
      <c r="F35" s="42"/>
      <c r="G35" s="42"/>
      <c r="H35" s="43"/>
    </row>
    <row r="36" spans="1:8" ht="23.1" customHeight="1">
      <c r="A36" s="882" t="s">
        <v>29</v>
      </c>
      <c r="B36" s="882" t="s">
        <v>24</v>
      </c>
      <c r="C36" s="882"/>
      <c r="D36" s="887" t="s">
        <v>49</v>
      </c>
      <c r="E36" s="882" t="s">
        <v>50</v>
      </c>
      <c r="F36" s="885" t="s">
        <v>33</v>
      </c>
      <c r="G36" s="885" t="s">
        <v>34</v>
      </c>
      <c r="H36" s="885" t="s">
        <v>35</v>
      </c>
    </row>
    <row r="37" spans="1:8" ht="23.1" customHeight="1">
      <c r="A37" s="871"/>
      <c r="B37" s="871"/>
      <c r="C37" s="871"/>
      <c r="D37" s="873"/>
      <c r="E37" s="871"/>
      <c r="F37" s="875"/>
      <c r="G37" s="875"/>
      <c r="H37" s="875"/>
    </row>
    <row r="38" spans="1:8" ht="23.1" customHeight="1">
      <c r="A38" s="11" t="s">
        <v>39</v>
      </c>
      <c r="B38" s="7" t="s">
        <v>37</v>
      </c>
      <c r="C38" s="383" t="s">
        <v>585</v>
      </c>
      <c r="D38" s="9" t="s">
        <v>51</v>
      </c>
      <c r="E38" s="7" t="s">
        <v>47</v>
      </c>
      <c r="F38" s="10">
        <v>20</v>
      </c>
      <c r="G38" s="380" t="s">
        <v>716</v>
      </c>
      <c r="H38" s="381">
        <v>1855.2</v>
      </c>
    </row>
    <row r="39" spans="1:8" ht="23.1" customHeight="1">
      <c r="A39" s="11" t="s">
        <v>39</v>
      </c>
      <c r="B39" s="11" t="s">
        <v>37</v>
      </c>
      <c r="C39" s="383" t="s">
        <v>586</v>
      </c>
      <c r="D39" s="13" t="s">
        <v>52</v>
      </c>
      <c r="E39" s="11" t="s">
        <v>47</v>
      </c>
      <c r="F39" s="14">
        <v>40</v>
      </c>
      <c r="G39" s="380" t="s">
        <v>656</v>
      </c>
      <c r="H39" s="381">
        <v>2249.6</v>
      </c>
    </row>
    <row r="40" spans="1:8" ht="23.1" customHeight="1">
      <c r="A40" s="11" t="s">
        <v>39</v>
      </c>
      <c r="B40" s="11" t="s">
        <v>37</v>
      </c>
      <c r="C40" s="383" t="s">
        <v>583</v>
      </c>
      <c r="D40" s="13" t="s">
        <v>53</v>
      </c>
      <c r="E40" s="11" t="s">
        <v>47</v>
      </c>
      <c r="F40" s="14">
        <v>40</v>
      </c>
      <c r="G40" s="380" t="s">
        <v>574</v>
      </c>
      <c r="H40" s="381">
        <v>719.6</v>
      </c>
    </row>
    <row r="41" spans="1:8" ht="23.1" customHeight="1">
      <c r="A41" s="11" t="s">
        <v>36</v>
      </c>
      <c r="B41" s="11" t="s">
        <v>37</v>
      </c>
      <c r="C41" s="383">
        <v>14250</v>
      </c>
      <c r="D41" s="13" t="s">
        <v>54</v>
      </c>
      <c r="E41" s="11" t="s">
        <v>55</v>
      </c>
      <c r="F41" s="14">
        <v>100</v>
      </c>
      <c r="G41" s="380" t="s">
        <v>540</v>
      </c>
      <c r="H41" s="381">
        <v>104</v>
      </c>
    </row>
    <row r="42" spans="1:8" ht="23.1" customHeight="1">
      <c r="A42" s="11" t="s">
        <v>36</v>
      </c>
      <c r="B42" s="11" t="s">
        <v>37</v>
      </c>
      <c r="C42" s="383">
        <v>14583</v>
      </c>
      <c r="D42" s="13" t="s">
        <v>56</v>
      </c>
      <c r="E42" s="11" t="s">
        <v>57</v>
      </c>
      <c r="F42" s="14">
        <v>1</v>
      </c>
      <c r="G42" s="380" t="s">
        <v>533</v>
      </c>
      <c r="H42" s="381">
        <v>19.670000000000002</v>
      </c>
    </row>
    <row r="43" spans="1:8" ht="23.1" customHeight="1">
      <c r="A43" s="21" t="s">
        <v>58</v>
      </c>
      <c r="B43" s="21" t="s">
        <v>59</v>
      </c>
      <c r="C43" s="66" t="s">
        <v>556</v>
      </c>
      <c r="D43" s="23" t="s">
        <v>596</v>
      </c>
      <c r="E43" s="21" t="s">
        <v>47</v>
      </c>
      <c r="F43" s="24">
        <v>40</v>
      </c>
      <c r="G43" s="380" t="s">
        <v>654</v>
      </c>
      <c r="H43" s="381">
        <v>1749.6</v>
      </c>
    </row>
    <row r="44" spans="1:8" ht="23.1" customHeight="1">
      <c r="A44" s="25"/>
      <c r="B44" s="26"/>
      <c r="C44" s="26"/>
      <c r="D44" s="26"/>
      <c r="E44" s="876" t="s">
        <v>174</v>
      </c>
      <c r="F44" s="876"/>
      <c r="G44" s="877"/>
      <c r="H44" s="382">
        <v>6697.67</v>
      </c>
    </row>
    <row r="45" spans="1:8" ht="23.1" hidden="1" customHeight="1">
      <c r="A45" s="27"/>
      <c r="B45" s="28"/>
      <c r="C45" s="28"/>
      <c r="D45" s="28"/>
      <c r="E45" s="888" t="s">
        <v>60</v>
      </c>
      <c r="F45" s="888"/>
      <c r="G45" s="889"/>
      <c r="H45" s="384"/>
    </row>
    <row r="46" spans="1:8" ht="23.1" customHeight="1">
      <c r="A46" s="44"/>
      <c r="B46" s="45"/>
      <c r="C46" s="45"/>
      <c r="D46" s="45"/>
      <c r="E46" s="507"/>
      <c r="F46" s="30" t="s">
        <v>44</v>
      </c>
      <c r="G46" s="31">
        <v>0.23619999999999999</v>
      </c>
      <c r="H46" s="385">
        <v>1581.99</v>
      </c>
    </row>
    <row r="47" spans="1:8" ht="23.1" customHeight="1">
      <c r="A47" s="38"/>
      <c r="B47" s="39"/>
      <c r="C47" s="39"/>
      <c r="D47" s="39"/>
      <c r="E47" s="40" t="s">
        <v>29</v>
      </c>
      <c r="F47" s="910" t="s">
        <v>61</v>
      </c>
      <c r="G47" s="911"/>
      <c r="H47" s="41">
        <v>8279.66</v>
      </c>
    </row>
    <row r="48" spans="1:8" ht="23.1" customHeight="1">
      <c r="A48" s="56"/>
      <c r="B48" s="42"/>
      <c r="C48" s="42"/>
      <c r="D48" s="42"/>
      <c r="E48" s="42"/>
      <c r="F48" s="42"/>
      <c r="G48" s="42"/>
      <c r="H48" s="43"/>
    </row>
    <row r="49" spans="1:61" ht="23.1" customHeight="1">
      <c r="A49" s="882" t="s">
        <v>31</v>
      </c>
      <c r="B49" s="882" t="s">
        <v>24</v>
      </c>
      <c r="C49" s="882"/>
      <c r="D49" s="887" t="s">
        <v>62</v>
      </c>
      <c r="E49" s="882" t="s">
        <v>63</v>
      </c>
      <c r="F49" s="885" t="s">
        <v>33</v>
      </c>
      <c r="G49" s="885" t="s">
        <v>34</v>
      </c>
      <c r="H49" s="890" t="s">
        <v>35</v>
      </c>
    </row>
    <row r="50" spans="1:61" ht="23.1" customHeight="1">
      <c r="A50" s="871"/>
      <c r="B50" s="871"/>
      <c r="C50" s="871"/>
      <c r="D50" s="873"/>
      <c r="E50" s="871"/>
      <c r="F50" s="875"/>
      <c r="G50" s="875"/>
      <c r="H50" s="875"/>
    </row>
    <row r="51" spans="1:61" ht="28.5" customHeight="1">
      <c r="A51" s="7" t="s">
        <v>36</v>
      </c>
      <c r="B51" s="7" t="s">
        <v>37</v>
      </c>
      <c r="C51" s="386">
        <v>10775</v>
      </c>
      <c r="D51" s="9" t="s">
        <v>597</v>
      </c>
      <c r="E51" s="7" t="s">
        <v>64</v>
      </c>
      <c r="F51" s="10">
        <v>0.2</v>
      </c>
      <c r="G51" s="380" t="s">
        <v>710</v>
      </c>
      <c r="H51" s="381">
        <v>117</v>
      </c>
      <c r="I51" s="68"/>
    </row>
    <row r="52" spans="1:61" ht="26.25" customHeight="1">
      <c r="A52" s="21" t="s">
        <v>65</v>
      </c>
      <c r="B52" s="21" t="s">
        <v>59</v>
      </c>
      <c r="C52" s="21">
        <v>4299</v>
      </c>
      <c r="D52" s="23" t="s">
        <v>598</v>
      </c>
      <c r="E52" s="21" t="s">
        <v>64</v>
      </c>
      <c r="F52" s="24">
        <v>0.2</v>
      </c>
      <c r="G52" s="380" t="s">
        <v>539</v>
      </c>
      <c r="H52" s="381">
        <v>0.19</v>
      </c>
      <c r="I52" s="68"/>
    </row>
    <row r="53" spans="1:61" ht="23.1" customHeight="1">
      <c r="A53" s="25"/>
      <c r="B53" s="26"/>
      <c r="C53" s="26"/>
      <c r="D53" s="26"/>
      <c r="E53" s="876" t="s">
        <v>43</v>
      </c>
      <c r="F53" s="876"/>
      <c r="G53" s="877"/>
      <c r="H53" s="382">
        <v>117.19</v>
      </c>
      <c r="I53" s="62"/>
    </row>
    <row r="54" spans="1:61" ht="23.1" customHeight="1">
      <c r="A54" s="27"/>
      <c r="B54" s="28"/>
      <c r="C54" s="28"/>
      <c r="D54" s="28"/>
      <c r="E54" s="29"/>
      <c r="F54" s="30" t="s">
        <v>44</v>
      </c>
      <c r="G54" s="31">
        <v>0.23619999999999999</v>
      </c>
      <c r="H54" s="32">
        <v>27.68</v>
      </c>
    </row>
    <row r="55" spans="1:61" ht="23.1" customHeight="1">
      <c r="A55" s="33"/>
      <c r="B55" s="34"/>
      <c r="C55" s="34"/>
      <c r="D55" s="34"/>
      <c r="E55" s="35"/>
      <c r="F55" s="35"/>
      <c r="G55" s="36" t="s">
        <v>45</v>
      </c>
      <c r="H55" s="37">
        <v>144.87</v>
      </c>
    </row>
    <row r="56" spans="1:61" ht="23.1" customHeight="1">
      <c r="A56" s="38"/>
      <c r="B56" s="39"/>
      <c r="C56" s="39"/>
      <c r="D56" s="39"/>
      <c r="E56" s="40" t="s">
        <v>31</v>
      </c>
      <c r="F56" s="880" t="s">
        <v>46</v>
      </c>
      <c r="G56" s="881"/>
      <c r="H56" s="69">
        <v>144.87</v>
      </c>
    </row>
    <row r="57" spans="1:61" ht="23.1" customHeight="1">
      <c r="A57" s="56"/>
      <c r="B57" s="42"/>
      <c r="C57" s="42"/>
      <c r="D57" s="42"/>
      <c r="E57" s="42"/>
      <c r="F57" s="42"/>
      <c r="G57" s="42"/>
      <c r="H57" s="43"/>
      <c r="BI57" s="63"/>
    </row>
    <row r="58" spans="1:61" ht="23.1" customHeight="1">
      <c r="A58" s="882" t="s">
        <v>156</v>
      </c>
      <c r="B58" s="882" t="s">
        <v>24</v>
      </c>
      <c r="C58" s="882"/>
      <c r="D58" s="886" t="s">
        <v>21</v>
      </c>
      <c r="E58" s="882" t="s">
        <v>157</v>
      </c>
      <c r="F58" s="885" t="s">
        <v>33</v>
      </c>
      <c r="G58" s="885" t="s">
        <v>34</v>
      </c>
      <c r="H58" s="885" t="s">
        <v>35</v>
      </c>
    </row>
    <row r="59" spans="1:61" ht="23.1" customHeight="1">
      <c r="A59" s="871"/>
      <c r="B59" s="871"/>
      <c r="C59" s="871"/>
      <c r="D59" s="884"/>
      <c r="E59" s="871"/>
      <c r="F59" s="875"/>
      <c r="G59" s="875"/>
      <c r="H59" s="875"/>
    </row>
    <row r="60" spans="1:61" ht="23.1" customHeight="1">
      <c r="A60" s="11" t="s">
        <v>39</v>
      </c>
      <c r="B60" s="11" t="s">
        <v>37</v>
      </c>
      <c r="C60" s="383" t="s">
        <v>545</v>
      </c>
      <c r="D60" s="13" t="s">
        <v>42</v>
      </c>
      <c r="E60" s="11" t="s">
        <v>47</v>
      </c>
      <c r="F60" s="387">
        <v>0.05</v>
      </c>
      <c r="G60" s="380" t="s">
        <v>549</v>
      </c>
      <c r="H60" s="381">
        <v>0.87</v>
      </c>
    </row>
    <row r="61" spans="1:61" ht="23.1" customHeight="1">
      <c r="A61" s="48"/>
      <c r="B61" s="49"/>
      <c r="C61" s="49"/>
      <c r="D61" s="49"/>
      <c r="E61" s="876" t="s">
        <v>43</v>
      </c>
      <c r="F61" s="876"/>
      <c r="G61" s="877"/>
      <c r="H61" s="382">
        <v>0.87</v>
      </c>
    </row>
    <row r="62" spans="1:61" ht="23.1" customHeight="1">
      <c r="A62" s="50"/>
      <c r="B62" s="51"/>
      <c r="C62" s="51"/>
      <c r="D62" s="51"/>
      <c r="E62" s="29"/>
      <c r="F62" s="30" t="s">
        <v>86</v>
      </c>
      <c r="G62" s="31">
        <v>0.23619999999999999</v>
      </c>
      <c r="H62" s="32">
        <v>0.21</v>
      </c>
    </row>
    <row r="63" spans="1:61" ht="23.1" customHeight="1">
      <c r="A63" s="52"/>
      <c r="B63" s="53"/>
      <c r="C63" s="53"/>
      <c r="D63" s="53"/>
      <c r="E63" s="35"/>
      <c r="F63" s="35"/>
      <c r="G63" s="36" t="s">
        <v>45</v>
      </c>
      <c r="H63" s="37">
        <v>1.08</v>
      </c>
    </row>
    <row r="64" spans="1:61" ht="23.1" customHeight="1">
      <c r="A64" s="54"/>
      <c r="B64" s="55"/>
      <c r="C64" s="55"/>
      <c r="D64" s="55"/>
      <c r="E64" s="40" t="s">
        <v>156</v>
      </c>
      <c r="F64" s="880" t="s">
        <v>46</v>
      </c>
      <c r="G64" s="881"/>
      <c r="H64" s="69">
        <v>1.08</v>
      </c>
    </row>
    <row r="65" spans="1:8" ht="23.1" customHeight="1">
      <c r="A65" s="508"/>
      <c r="B65" s="509"/>
      <c r="C65" s="509"/>
      <c r="D65" s="509"/>
      <c r="E65" s="510"/>
      <c r="F65" s="511"/>
      <c r="G65" s="511"/>
      <c r="H65" s="512"/>
    </row>
    <row r="66" spans="1:8" ht="23.1" customHeight="1">
      <c r="A66" s="882" t="s">
        <v>649</v>
      </c>
      <c r="B66" s="882" t="s">
        <v>24</v>
      </c>
      <c r="C66" s="882"/>
      <c r="D66" s="883" t="s">
        <v>650</v>
      </c>
      <c r="E66" s="882" t="s">
        <v>157</v>
      </c>
      <c r="F66" s="885" t="s">
        <v>33</v>
      </c>
      <c r="G66" s="885" t="s">
        <v>34</v>
      </c>
      <c r="H66" s="885" t="s">
        <v>35</v>
      </c>
    </row>
    <row r="67" spans="1:8" ht="23.1" customHeight="1">
      <c r="A67" s="871"/>
      <c r="B67" s="871"/>
      <c r="C67" s="871"/>
      <c r="D67" s="884"/>
      <c r="E67" s="871"/>
      <c r="F67" s="875"/>
      <c r="G67" s="875"/>
      <c r="H67" s="875"/>
    </row>
    <row r="68" spans="1:8" s="430" customFormat="1" ht="23.1" customHeight="1">
      <c r="A68" s="564" t="s">
        <v>651</v>
      </c>
      <c r="B68" s="564" t="s">
        <v>37</v>
      </c>
      <c r="C68" s="564" t="s">
        <v>545</v>
      </c>
      <c r="D68" s="565" t="s">
        <v>42</v>
      </c>
      <c r="E68" s="564" t="s">
        <v>47</v>
      </c>
      <c r="F68" s="566">
        <v>0.2</v>
      </c>
      <c r="G68" s="380" t="s">
        <v>549</v>
      </c>
      <c r="H68" s="381">
        <v>3.46</v>
      </c>
    </row>
    <row r="69" spans="1:8" s="430" customFormat="1" ht="23.1" customHeight="1">
      <c r="A69" s="513" t="s">
        <v>651</v>
      </c>
      <c r="B69" s="513" t="s">
        <v>37</v>
      </c>
      <c r="C69" s="513" t="s">
        <v>560</v>
      </c>
      <c r="D69" s="514" t="s">
        <v>229</v>
      </c>
      <c r="E69" s="513" t="s">
        <v>47</v>
      </c>
      <c r="F69" s="567">
        <v>0.1</v>
      </c>
      <c r="G69" s="380" t="s">
        <v>544</v>
      </c>
      <c r="H69" s="381">
        <v>2.12</v>
      </c>
    </row>
    <row r="70" spans="1:8" s="430" customFormat="1" ht="23.1" customHeight="1">
      <c r="A70" s="513" t="s">
        <v>652</v>
      </c>
      <c r="B70" s="513" t="s">
        <v>37</v>
      </c>
      <c r="C70" s="513">
        <v>9867</v>
      </c>
      <c r="D70" s="514" t="s">
        <v>225</v>
      </c>
      <c r="E70" s="513" t="s">
        <v>20</v>
      </c>
      <c r="F70" s="567">
        <v>1</v>
      </c>
      <c r="G70" s="380" t="s">
        <v>553</v>
      </c>
      <c r="H70" s="381">
        <v>3.53</v>
      </c>
    </row>
    <row r="71" spans="1:8" s="430" customFormat="1" ht="23.1" customHeight="1">
      <c r="A71" s="513" t="s">
        <v>652</v>
      </c>
      <c r="B71" s="513" t="s">
        <v>59</v>
      </c>
      <c r="C71" s="513">
        <v>10585</v>
      </c>
      <c r="D71" s="514" t="s">
        <v>653</v>
      </c>
      <c r="E71" s="513" t="s">
        <v>165</v>
      </c>
      <c r="F71" s="567">
        <v>0.1</v>
      </c>
      <c r="G71" s="380">
        <v>21.25</v>
      </c>
      <c r="H71" s="381">
        <v>2.13</v>
      </c>
    </row>
    <row r="72" spans="1:8" ht="23.1" customHeight="1">
      <c r="A72" s="21" t="s">
        <v>652</v>
      </c>
      <c r="B72" s="21" t="s">
        <v>37</v>
      </c>
      <c r="C72" s="22">
        <v>3859</v>
      </c>
      <c r="D72" s="23" t="s">
        <v>223</v>
      </c>
      <c r="E72" s="21" t="s">
        <v>165</v>
      </c>
      <c r="F72" s="568">
        <v>2</v>
      </c>
      <c r="G72" s="380" t="s">
        <v>538</v>
      </c>
      <c r="H72" s="381">
        <v>3.32</v>
      </c>
    </row>
    <row r="73" spans="1:8" ht="23.1" customHeight="1">
      <c r="A73" s="48"/>
      <c r="B73" s="49"/>
      <c r="C73" s="49"/>
      <c r="D73" s="49"/>
      <c r="E73" s="876" t="s">
        <v>43</v>
      </c>
      <c r="F73" s="876"/>
      <c r="G73" s="877"/>
      <c r="H73" s="382">
        <v>14.56</v>
      </c>
    </row>
    <row r="74" spans="1:8" ht="23.1" customHeight="1">
      <c r="A74" s="50"/>
      <c r="B74" s="51"/>
      <c r="C74" s="51"/>
      <c r="D74" s="51"/>
      <c r="E74" s="29"/>
      <c r="F74" s="30" t="s">
        <v>86</v>
      </c>
      <c r="G74" s="31">
        <v>0.23619999999999999</v>
      </c>
      <c r="H74" s="32">
        <v>3.44</v>
      </c>
    </row>
    <row r="75" spans="1:8" ht="23.1" customHeight="1">
      <c r="A75" s="52"/>
      <c r="B75" s="53"/>
      <c r="C75" s="53"/>
      <c r="D75" s="53"/>
      <c r="E75" s="35"/>
      <c r="F75" s="35"/>
      <c r="G75" s="36" t="s">
        <v>45</v>
      </c>
      <c r="H75" s="37">
        <v>18</v>
      </c>
    </row>
    <row r="76" spans="1:8" ht="23.1" customHeight="1">
      <c r="A76" s="54"/>
      <c r="B76" s="55"/>
      <c r="C76" s="55"/>
      <c r="D76" s="55"/>
      <c r="E76" s="40" t="s">
        <v>649</v>
      </c>
      <c r="F76" s="880" t="s">
        <v>46</v>
      </c>
      <c r="G76" s="881"/>
      <c r="H76" s="69">
        <v>18</v>
      </c>
    </row>
    <row r="78" spans="1:8" ht="23.1" customHeight="1">
      <c r="A78" s="882" t="s">
        <v>661</v>
      </c>
      <c r="B78" s="882" t="s">
        <v>24</v>
      </c>
      <c r="C78" s="882"/>
      <c r="D78" s="886" t="s">
        <v>688</v>
      </c>
      <c r="E78" s="882" t="s">
        <v>157</v>
      </c>
      <c r="F78" s="885" t="s">
        <v>33</v>
      </c>
      <c r="G78" s="885" t="s">
        <v>34</v>
      </c>
      <c r="H78" s="885" t="s">
        <v>35</v>
      </c>
    </row>
    <row r="79" spans="1:8" ht="23.1" customHeight="1">
      <c r="A79" s="871"/>
      <c r="B79" s="871"/>
      <c r="C79" s="871"/>
      <c r="D79" s="884"/>
      <c r="E79" s="871"/>
      <c r="F79" s="875"/>
      <c r="G79" s="875"/>
      <c r="H79" s="875"/>
    </row>
    <row r="80" spans="1:8" ht="23.1" customHeight="1">
      <c r="A80" s="448" t="s">
        <v>652</v>
      </c>
      <c r="B80" s="448" t="s">
        <v>717</v>
      </c>
      <c r="C80" s="449" t="s">
        <v>720</v>
      </c>
      <c r="D80" s="450" t="s">
        <v>689</v>
      </c>
      <c r="E80" s="448" t="s">
        <v>14</v>
      </c>
      <c r="F80" s="451">
        <v>1</v>
      </c>
      <c r="G80" s="506">
        <v>3154.94</v>
      </c>
      <c r="H80" s="381">
        <v>3154.94</v>
      </c>
    </row>
    <row r="81" spans="1:61" ht="23.1" customHeight="1">
      <c r="A81" s="48"/>
      <c r="B81" s="49"/>
      <c r="C81" s="49"/>
      <c r="D81" s="49"/>
      <c r="E81" s="878" t="s">
        <v>43</v>
      </c>
      <c r="F81" s="878"/>
      <c r="G81" s="879"/>
      <c r="H81" s="452">
        <v>3154.94</v>
      </c>
    </row>
    <row r="82" spans="1:61" ht="23.1" customHeight="1">
      <c r="A82" s="569"/>
      <c r="B82" s="570"/>
      <c r="C82" s="570"/>
      <c r="D82" s="570"/>
      <c r="E82" s="571"/>
      <c r="F82" s="572" t="s">
        <v>86</v>
      </c>
      <c r="G82" s="573">
        <v>0.1704</v>
      </c>
      <c r="H82" s="574">
        <v>537.6</v>
      </c>
    </row>
    <row r="83" spans="1:61" ht="23.1" customHeight="1">
      <c r="A83" s="52"/>
      <c r="B83" s="53"/>
      <c r="C83" s="53"/>
      <c r="D83" s="53"/>
      <c r="E83" s="35"/>
      <c r="F83" s="35"/>
      <c r="G83" s="36" t="s">
        <v>45</v>
      </c>
      <c r="H83" s="37">
        <v>3692.54</v>
      </c>
    </row>
    <row r="84" spans="1:61" ht="23.1" customHeight="1">
      <c r="A84" s="54"/>
      <c r="B84" s="55"/>
      <c r="C84" s="55"/>
      <c r="D84" s="55"/>
      <c r="E84" s="40" t="s">
        <v>661</v>
      </c>
      <c r="F84" s="880" t="s">
        <v>46</v>
      </c>
      <c r="G84" s="881"/>
      <c r="H84" s="69">
        <v>3692.54</v>
      </c>
    </row>
    <row r="85" spans="1:61" ht="23.1" customHeight="1">
      <c r="A85" s="56"/>
      <c r="B85" s="42"/>
      <c r="C85" s="42"/>
      <c r="D85" s="42"/>
      <c r="E85" s="42"/>
      <c r="F85" s="42"/>
      <c r="G85" s="42"/>
      <c r="H85" s="43"/>
      <c r="BI85" s="63"/>
    </row>
    <row r="86" spans="1:61" ht="23.1" customHeight="1">
      <c r="A86" s="882" t="s">
        <v>662</v>
      </c>
      <c r="B86" s="882" t="s">
        <v>24</v>
      </c>
      <c r="C86" s="882"/>
      <c r="D86" s="886" t="s">
        <v>690</v>
      </c>
      <c r="E86" s="882" t="s">
        <v>157</v>
      </c>
      <c r="F86" s="885" t="s">
        <v>33</v>
      </c>
      <c r="G86" s="885" t="s">
        <v>34</v>
      </c>
      <c r="H86" s="885" t="s">
        <v>35</v>
      </c>
    </row>
    <row r="87" spans="1:61" ht="23.1" customHeight="1">
      <c r="A87" s="871"/>
      <c r="B87" s="871"/>
      <c r="C87" s="871"/>
      <c r="D87" s="884"/>
      <c r="E87" s="871"/>
      <c r="F87" s="875"/>
      <c r="G87" s="875"/>
      <c r="H87" s="875"/>
    </row>
    <row r="88" spans="1:61" ht="23.1" customHeight="1">
      <c r="A88" s="448" t="s">
        <v>652</v>
      </c>
      <c r="B88" s="448" t="s">
        <v>717</v>
      </c>
      <c r="C88" s="449" t="s">
        <v>718</v>
      </c>
      <c r="D88" s="450" t="s">
        <v>490</v>
      </c>
      <c r="E88" s="448" t="s">
        <v>14</v>
      </c>
      <c r="F88" s="451">
        <v>1</v>
      </c>
      <c r="G88" s="506">
        <v>4559.3500000000004</v>
      </c>
      <c r="H88" s="381">
        <v>4559.3500000000004</v>
      </c>
    </row>
    <row r="89" spans="1:61" ht="23.1" customHeight="1">
      <c r="A89" s="48"/>
      <c r="B89" s="49"/>
      <c r="C89" s="49"/>
      <c r="D89" s="49"/>
      <c r="E89" s="878" t="s">
        <v>43</v>
      </c>
      <c r="F89" s="878"/>
      <c r="G89" s="879"/>
      <c r="H89" s="452">
        <v>4559.3500000000004</v>
      </c>
    </row>
    <row r="90" spans="1:61" ht="23.1" customHeight="1">
      <c r="A90" s="569"/>
      <c r="B90" s="570"/>
      <c r="C90" s="570"/>
      <c r="D90" s="570"/>
      <c r="E90" s="571"/>
      <c r="F90" s="572" t="s">
        <v>86</v>
      </c>
      <c r="G90" s="573">
        <v>0.1704</v>
      </c>
      <c r="H90" s="574">
        <v>776.91</v>
      </c>
    </row>
    <row r="91" spans="1:61" ht="23.1" customHeight="1">
      <c r="A91" s="52"/>
      <c r="B91" s="53"/>
      <c r="C91" s="53"/>
      <c r="D91" s="53"/>
      <c r="E91" s="35"/>
      <c r="F91" s="35"/>
      <c r="G91" s="36" t="s">
        <v>45</v>
      </c>
      <c r="H91" s="37">
        <v>5336.26</v>
      </c>
    </row>
    <row r="92" spans="1:61" ht="23.1" customHeight="1">
      <c r="A92" s="54"/>
      <c r="B92" s="55"/>
      <c r="C92" s="55"/>
      <c r="D92" s="55"/>
      <c r="E92" s="40" t="s">
        <v>662</v>
      </c>
      <c r="F92" s="880" t="s">
        <v>46</v>
      </c>
      <c r="G92" s="881"/>
      <c r="H92" s="69">
        <v>5336.26</v>
      </c>
    </row>
    <row r="93" spans="1:61" ht="23.1" customHeight="1">
      <c r="A93" s="56"/>
      <c r="B93" s="42"/>
      <c r="C93" s="42"/>
      <c r="D93" s="42"/>
      <c r="E93" s="42"/>
      <c r="F93" s="42"/>
      <c r="G93" s="42"/>
      <c r="H93" s="43"/>
      <c r="BI93" s="63"/>
    </row>
    <row r="94" spans="1:61" ht="23.1" customHeight="1">
      <c r="A94" s="882" t="s">
        <v>691</v>
      </c>
      <c r="B94" s="882" t="s">
        <v>24</v>
      </c>
      <c r="C94" s="882"/>
      <c r="D94" s="886" t="s">
        <v>848</v>
      </c>
      <c r="E94" s="882" t="s">
        <v>157</v>
      </c>
      <c r="F94" s="885" t="s">
        <v>33</v>
      </c>
      <c r="G94" s="885" t="s">
        <v>34</v>
      </c>
      <c r="H94" s="885" t="s">
        <v>35</v>
      </c>
    </row>
    <row r="95" spans="1:61">
      <c r="A95" s="871"/>
      <c r="B95" s="871"/>
      <c r="C95" s="871"/>
      <c r="D95" s="884"/>
      <c r="E95" s="871"/>
      <c r="F95" s="875"/>
      <c r="G95" s="875"/>
      <c r="H95" s="875"/>
    </row>
    <row r="96" spans="1:61" ht="23.1" customHeight="1">
      <c r="A96" s="448" t="s">
        <v>652</v>
      </c>
      <c r="B96" s="448" t="s">
        <v>717</v>
      </c>
      <c r="C96" s="449" t="s">
        <v>719</v>
      </c>
      <c r="D96" s="450" t="s">
        <v>707</v>
      </c>
      <c r="E96" s="448" t="s">
        <v>14</v>
      </c>
      <c r="F96" s="451">
        <v>1</v>
      </c>
      <c r="G96" s="506">
        <v>2469.2600000000002</v>
      </c>
      <c r="H96" s="381">
        <v>2469.2600000000002</v>
      </c>
    </row>
    <row r="97" spans="1:8" ht="23.1" customHeight="1">
      <c r="A97" s="48"/>
      <c r="B97" s="49"/>
      <c r="C97" s="49"/>
      <c r="D97" s="49"/>
      <c r="E97" s="878" t="s">
        <v>43</v>
      </c>
      <c r="F97" s="878"/>
      <c r="G97" s="879"/>
      <c r="H97" s="452">
        <v>2469.2600000000002</v>
      </c>
    </row>
    <row r="98" spans="1:8" ht="23.1" customHeight="1">
      <c r="A98" s="50"/>
      <c r="B98" s="51"/>
      <c r="C98" s="51"/>
      <c r="D98" s="51"/>
      <c r="E98" s="571"/>
      <c r="F98" s="572" t="s">
        <v>86</v>
      </c>
      <c r="G98" s="573">
        <v>0.1704</v>
      </c>
      <c r="H98" s="574">
        <v>420.76</v>
      </c>
    </row>
    <row r="99" spans="1:8" ht="23.1" customHeight="1">
      <c r="A99" s="52"/>
      <c r="B99" s="53"/>
      <c r="C99" s="53"/>
      <c r="D99" s="53"/>
      <c r="E99" s="35"/>
      <c r="F99" s="35"/>
      <c r="G99" s="36" t="s">
        <v>45</v>
      </c>
      <c r="H99" s="37">
        <v>2890.02</v>
      </c>
    </row>
    <row r="100" spans="1:8" ht="23.1" customHeight="1">
      <c r="A100" s="54"/>
      <c r="B100" s="55"/>
      <c r="C100" s="55"/>
      <c r="D100" s="55"/>
      <c r="E100" s="40" t="s">
        <v>691</v>
      </c>
      <c r="F100" s="880" t="s">
        <v>46</v>
      </c>
      <c r="G100" s="881"/>
      <c r="H100" s="69">
        <v>2890.02</v>
      </c>
    </row>
    <row r="102" spans="1:8" ht="23.1" customHeight="1">
      <c r="A102" s="882" t="s">
        <v>703</v>
      </c>
      <c r="B102" s="882" t="s">
        <v>24</v>
      </c>
      <c r="C102" s="882"/>
      <c r="D102" s="883" t="s">
        <v>704</v>
      </c>
      <c r="E102" s="882" t="s">
        <v>157</v>
      </c>
      <c r="F102" s="885" t="s">
        <v>33</v>
      </c>
      <c r="G102" s="885" t="s">
        <v>34</v>
      </c>
      <c r="H102" s="885" t="s">
        <v>35</v>
      </c>
    </row>
    <row r="103" spans="1:8">
      <c r="A103" s="871"/>
      <c r="B103" s="871"/>
      <c r="C103" s="871"/>
      <c r="D103" s="884"/>
      <c r="E103" s="871"/>
      <c r="F103" s="875"/>
      <c r="G103" s="875"/>
      <c r="H103" s="875"/>
    </row>
    <row r="104" spans="1:8" s="430" customFormat="1" ht="23.1" customHeight="1">
      <c r="A104" s="427" t="s">
        <v>652</v>
      </c>
      <c r="B104" s="427" t="s">
        <v>37</v>
      </c>
      <c r="C104" s="427">
        <v>20206</v>
      </c>
      <c r="D104" s="428" t="s">
        <v>224</v>
      </c>
      <c r="E104" s="427" t="s">
        <v>20</v>
      </c>
      <c r="F104" s="429">
        <v>2.8860000000000001E-3</v>
      </c>
      <c r="G104" s="380" t="s">
        <v>541</v>
      </c>
      <c r="H104" s="381">
        <v>0.01</v>
      </c>
    </row>
    <row r="105" spans="1:8" s="430" customFormat="1" ht="23.1" customHeight="1">
      <c r="A105" s="427" t="s">
        <v>705</v>
      </c>
      <c r="B105" s="427" t="s">
        <v>37</v>
      </c>
      <c r="C105" s="427" t="s">
        <v>577</v>
      </c>
      <c r="D105" s="428" t="s">
        <v>231</v>
      </c>
      <c r="E105" s="427" t="s">
        <v>40</v>
      </c>
      <c r="F105" s="429">
        <v>2.5000000000000001E-3</v>
      </c>
      <c r="G105" s="380" t="s">
        <v>569</v>
      </c>
      <c r="H105" s="381">
        <v>0.03</v>
      </c>
    </row>
    <row r="106" spans="1:8" s="430" customFormat="1" ht="23.1" customHeight="1">
      <c r="A106" s="427" t="s">
        <v>705</v>
      </c>
      <c r="B106" s="427" t="s">
        <v>37</v>
      </c>
      <c r="C106" s="427" t="s">
        <v>580</v>
      </c>
      <c r="D106" s="428" t="s">
        <v>234</v>
      </c>
      <c r="E106" s="427" t="s">
        <v>40</v>
      </c>
      <c r="F106" s="429">
        <v>2.5000000000000001E-3</v>
      </c>
      <c r="G106" s="380" t="s">
        <v>546</v>
      </c>
      <c r="H106" s="381">
        <v>0.03</v>
      </c>
    </row>
    <row r="107" spans="1:8" s="430" customFormat="1" ht="23.1" customHeight="1">
      <c r="A107" s="427" t="s">
        <v>705</v>
      </c>
      <c r="B107" s="427" t="s">
        <v>37</v>
      </c>
      <c r="C107" s="427" t="s">
        <v>545</v>
      </c>
      <c r="D107" s="428" t="s">
        <v>42</v>
      </c>
      <c r="E107" s="427" t="s">
        <v>40</v>
      </c>
      <c r="F107" s="429">
        <v>7.4999999999999997E-3</v>
      </c>
      <c r="G107" s="380" t="s">
        <v>549</v>
      </c>
      <c r="H107" s="381">
        <v>0.13</v>
      </c>
    </row>
    <row r="108" spans="1:8" s="430" customFormat="1" ht="23.1" customHeight="1">
      <c r="A108" s="427" t="s">
        <v>705</v>
      </c>
      <c r="B108" s="427" t="s">
        <v>37</v>
      </c>
      <c r="C108" s="427" t="s">
        <v>582</v>
      </c>
      <c r="D108" s="428" t="s">
        <v>236</v>
      </c>
      <c r="E108" s="427" t="s">
        <v>40</v>
      </c>
      <c r="F108" s="429">
        <v>2E-3</v>
      </c>
      <c r="G108" s="380" t="s">
        <v>655</v>
      </c>
      <c r="H108" s="381">
        <v>7.0000000000000007E-2</v>
      </c>
    </row>
    <row r="109" spans="1:8" ht="29.25" customHeight="1">
      <c r="A109" s="427" t="s">
        <v>705</v>
      </c>
      <c r="B109" s="427" t="s">
        <v>37</v>
      </c>
      <c r="C109" s="427" t="s">
        <v>555</v>
      </c>
      <c r="D109" s="428" t="s">
        <v>228</v>
      </c>
      <c r="E109" s="427" t="s">
        <v>706</v>
      </c>
      <c r="F109" s="429">
        <v>1E-3</v>
      </c>
      <c r="G109" s="380" t="s">
        <v>542</v>
      </c>
      <c r="H109" s="381">
        <v>0.08</v>
      </c>
    </row>
    <row r="110" spans="1:8" ht="23.1" customHeight="1">
      <c r="A110" s="48"/>
      <c r="B110" s="49"/>
      <c r="C110" s="49"/>
      <c r="D110" s="49"/>
      <c r="E110" s="876" t="s">
        <v>43</v>
      </c>
      <c r="F110" s="876"/>
      <c r="G110" s="877"/>
      <c r="H110" s="382">
        <v>0.35</v>
      </c>
    </row>
    <row r="111" spans="1:8" ht="23.1" customHeight="1">
      <c r="A111" s="50"/>
      <c r="B111" s="51"/>
      <c r="C111" s="51"/>
      <c r="D111" s="51"/>
      <c r="E111" s="29"/>
      <c r="F111" s="30" t="s">
        <v>86</v>
      </c>
      <c r="G111" s="31">
        <v>0.23619999999999999</v>
      </c>
      <c r="H111" s="32">
        <v>0.08</v>
      </c>
    </row>
    <row r="112" spans="1:8" ht="23.1" customHeight="1">
      <c r="A112" s="52"/>
      <c r="B112" s="53"/>
      <c r="C112" s="53"/>
      <c r="D112" s="53"/>
      <c r="E112" s="35"/>
      <c r="F112" s="35"/>
      <c r="G112" s="36" t="s">
        <v>45</v>
      </c>
      <c r="H112" s="37">
        <v>0.43</v>
      </c>
    </row>
    <row r="113" spans="1:8" ht="23.1" customHeight="1">
      <c r="A113" s="470"/>
      <c r="B113" s="471"/>
      <c r="C113" s="471"/>
      <c r="D113" s="471"/>
      <c r="E113" s="472" t="s">
        <v>703</v>
      </c>
      <c r="F113" s="912" t="s">
        <v>46</v>
      </c>
      <c r="G113" s="913"/>
      <c r="H113" s="473">
        <v>0.43</v>
      </c>
    </row>
    <row r="115" spans="1:8" ht="15.75" customHeight="1">
      <c r="A115" s="882" t="s">
        <v>756</v>
      </c>
      <c r="B115" s="882" t="s">
        <v>24</v>
      </c>
      <c r="C115" s="882"/>
      <c r="D115" s="883" t="s">
        <v>755</v>
      </c>
      <c r="E115" s="882" t="s">
        <v>157</v>
      </c>
      <c r="F115" s="885" t="s">
        <v>33</v>
      </c>
      <c r="G115" s="885" t="s">
        <v>34</v>
      </c>
      <c r="H115" s="885" t="s">
        <v>35</v>
      </c>
    </row>
    <row r="116" spans="1:8" ht="14.25" customHeight="1">
      <c r="A116" s="871"/>
      <c r="B116" s="871"/>
      <c r="C116" s="871"/>
      <c r="D116" s="884"/>
      <c r="E116" s="871"/>
      <c r="F116" s="875"/>
      <c r="G116" s="875"/>
      <c r="H116" s="875"/>
    </row>
    <row r="117" spans="1:8" ht="18" customHeight="1">
      <c r="A117" s="448" t="s">
        <v>652</v>
      </c>
      <c r="B117" s="448" t="s">
        <v>717</v>
      </c>
      <c r="C117" s="449" t="s">
        <v>751</v>
      </c>
      <c r="D117" s="450" t="s">
        <v>757</v>
      </c>
      <c r="E117" s="448" t="s">
        <v>14</v>
      </c>
      <c r="F117" s="451">
        <v>1</v>
      </c>
      <c r="G117" s="506">
        <v>3119.43</v>
      </c>
      <c r="H117" s="381">
        <v>3119.43</v>
      </c>
    </row>
    <row r="118" spans="1:8">
      <c r="A118" s="48"/>
      <c r="B118" s="49"/>
      <c r="C118" s="49"/>
      <c r="D118" s="49"/>
      <c r="E118" s="878" t="s">
        <v>43</v>
      </c>
      <c r="F118" s="878"/>
      <c r="G118" s="879"/>
      <c r="H118" s="452">
        <v>3119.43</v>
      </c>
    </row>
    <row r="119" spans="1:8">
      <c r="A119" s="50"/>
      <c r="B119" s="51"/>
      <c r="C119" s="51"/>
      <c r="D119" s="51"/>
      <c r="E119" s="571"/>
      <c r="F119" s="572" t="s">
        <v>86</v>
      </c>
      <c r="G119" s="573">
        <v>0.1704</v>
      </c>
      <c r="H119" s="574">
        <v>531.54999999999995</v>
      </c>
    </row>
    <row r="120" spans="1:8">
      <c r="A120" s="52"/>
      <c r="B120" s="53"/>
      <c r="C120" s="53"/>
      <c r="D120" s="53"/>
      <c r="E120" s="35"/>
      <c r="F120" s="35"/>
      <c r="G120" s="36" t="s">
        <v>45</v>
      </c>
      <c r="H120" s="37">
        <v>3650.98</v>
      </c>
    </row>
    <row r="121" spans="1:8" ht="18" customHeight="1">
      <c r="A121" s="54"/>
      <c r="B121" s="55"/>
      <c r="C121" s="55"/>
      <c r="D121" s="55"/>
      <c r="E121" s="40" t="s">
        <v>756</v>
      </c>
      <c r="F121" s="880" t="s">
        <v>46</v>
      </c>
      <c r="G121" s="881"/>
      <c r="H121" s="69">
        <v>3650.98</v>
      </c>
    </row>
    <row r="123" spans="1:8">
      <c r="A123" s="882" t="s">
        <v>760</v>
      </c>
      <c r="B123" s="882" t="s">
        <v>24</v>
      </c>
      <c r="C123" s="882"/>
      <c r="D123" s="883" t="s">
        <v>761</v>
      </c>
      <c r="E123" s="882" t="s">
        <v>157</v>
      </c>
      <c r="F123" s="885" t="s">
        <v>33</v>
      </c>
      <c r="G123" s="885" t="s">
        <v>34</v>
      </c>
      <c r="H123" s="885" t="s">
        <v>35</v>
      </c>
    </row>
    <row r="124" spans="1:8">
      <c r="A124" s="871"/>
      <c r="B124" s="871"/>
      <c r="C124" s="871"/>
      <c r="D124" s="884"/>
      <c r="E124" s="871"/>
      <c r="F124" s="875"/>
      <c r="G124" s="875"/>
      <c r="H124" s="875"/>
    </row>
    <row r="125" spans="1:8" ht="33.75">
      <c r="A125" s="427" t="s">
        <v>651</v>
      </c>
      <c r="B125" s="427" t="s">
        <v>37</v>
      </c>
      <c r="C125" s="427" t="s">
        <v>657</v>
      </c>
      <c r="D125" s="514" t="s">
        <v>232</v>
      </c>
      <c r="E125" s="513" t="s">
        <v>754</v>
      </c>
      <c r="F125" s="451">
        <v>1</v>
      </c>
      <c r="G125" s="380" t="s">
        <v>532</v>
      </c>
      <c r="H125" s="381">
        <v>0.59</v>
      </c>
    </row>
    <row r="126" spans="1:8">
      <c r="A126" s="48"/>
      <c r="B126" s="49"/>
      <c r="C126" s="49"/>
      <c r="D126" s="49"/>
      <c r="E126" s="878" t="s">
        <v>43</v>
      </c>
      <c r="F126" s="878"/>
      <c r="G126" s="879"/>
      <c r="H126" s="452">
        <v>0.59</v>
      </c>
    </row>
    <row r="127" spans="1:8">
      <c r="A127" s="50"/>
      <c r="B127" s="51"/>
      <c r="C127" s="51"/>
      <c r="D127" s="51"/>
      <c r="E127" s="571"/>
      <c r="F127" s="572" t="s">
        <v>86</v>
      </c>
      <c r="G127" s="31">
        <v>0.23619999999999999</v>
      </c>
      <c r="H127" s="574">
        <v>0.14000000000000001</v>
      </c>
    </row>
    <row r="128" spans="1:8">
      <c r="A128" s="52"/>
      <c r="B128" s="53"/>
      <c r="C128" s="53"/>
      <c r="D128" s="53"/>
      <c r="E128" s="35"/>
      <c r="F128" s="35"/>
      <c r="G128" s="36" t="s">
        <v>45</v>
      </c>
      <c r="H128" s="37">
        <v>0.73</v>
      </c>
    </row>
    <row r="129" spans="1:8" ht="16.5" customHeight="1">
      <c r="A129" s="54"/>
      <c r="B129" s="55"/>
      <c r="C129" s="55"/>
      <c r="D129" s="55"/>
      <c r="E129" s="40" t="s">
        <v>760</v>
      </c>
      <c r="F129" s="880" t="s">
        <v>46</v>
      </c>
      <c r="G129" s="881"/>
      <c r="H129" s="69">
        <v>0.73</v>
      </c>
    </row>
    <row r="131" spans="1:8">
      <c r="A131" s="870" t="s">
        <v>835</v>
      </c>
      <c r="B131" s="870" t="s">
        <v>24</v>
      </c>
      <c r="C131" s="870"/>
      <c r="D131" s="914" t="s">
        <v>836</v>
      </c>
      <c r="E131" s="870" t="s">
        <v>213</v>
      </c>
      <c r="F131" s="874" t="s">
        <v>33</v>
      </c>
      <c r="G131" s="874" t="s">
        <v>34</v>
      </c>
      <c r="H131" s="874" t="s">
        <v>35</v>
      </c>
    </row>
    <row r="132" spans="1:8">
      <c r="A132" s="871"/>
      <c r="B132" s="871"/>
      <c r="C132" s="871"/>
      <c r="D132" s="884"/>
      <c r="E132" s="871"/>
      <c r="F132" s="875"/>
      <c r="G132" s="875"/>
      <c r="H132" s="875"/>
    </row>
    <row r="133" spans="1:8" ht="22.5">
      <c r="A133" s="427" t="s">
        <v>705</v>
      </c>
      <c r="B133" s="427" t="s">
        <v>37</v>
      </c>
      <c r="C133" s="427" t="s">
        <v>554</v>
      </c>
      <c r="D133" s="514" t="s">
        <v>227</v>
      </c>
      <c r="E133" s="513" t="s">
        <v>48</v>
      </c>
      <c r="F133" s="451">
        <v>20</v>
      </c>
      <c r="G133" s="380" t="s">
        <v>714</v>
      </c>
      <c r="H133" s="632">
        <v>1691.8</v>
      </c>
    </row>
    <row r="134" spans="1:8">
      <c r="A134" s="48"/>
      <c r="B134" s="49"/>
      <c r="C134" s="49"/>
      <c r="D134" s="49"/>
      <c r="E134" s="878" t="s">
        <v>43</v>
      </c>
      <c r="F134" s="878"/>
      <c r="G134" s="879"/>
      <c r="H134" s="452">
        <v>1691.8</v>
      </c>
    </row>
    <row r="135" spans="1:8">
      <c r="A135" s="50"/>
      <c r="B135" s="51"/>
      <c r="C135" s="51"/>
      <c r="D135" s="51"/>
      <c r="E135" s="571"/>
      <c r="F135" s="572" t="s">
        <v>86</v>
      </c>
      <c r="G135" s="31">
        <v>0.23619999999999999</v>
      </c>
      <c r="H135" s="574">
        <v>399.6</v>
      </c>
    </row>
    <row r="136" spans="1:8">
      <c r="A136" s="52"/>
      <c r="B136" s="53"/>
      <c r="C136" s="53"/>
      <c r="D136" s="53"/>
      <c r="E136" s="35"/>
      <c r="F136" s="35"/>
      <c r="G136" s="36" t="s">
        <v>45</v>
      </c>
      <c r="H136" s="37">
        <v>2091.4</v>
      </c>
    </row>
    <row r="137" spans="1:8">
      <c r="A137" s="470"/>
      <c r="B137" s="471"/>
      <c r="C137" s="471"/>
      <c r="D137" s="471"/>
      <c r="E137" s="472" t="s">
        <v>835</v>
      </c>
      <c r="F137" s="912" t="s">
        <v>46</v>
      </c>
      <c r="G137" s="913"/>
      <c r="H137" s="473">
        <v>2091.4</v>
      </c>
    </row>
  </sheetData>
  <mergeCells count="136">
    <mergeCell ref="F137:G137"/>
    <mergeCell ref="A131:A132"/>
    <mergeCell ref="B131:B132"/>
    <mergeCell ref="C131:C132"/>
    <mergeCell ref="D131:D132"/>
    <mergeCell ref="E131:E132"/>
    <mergeCell ref="F131:F132"/>
    <mergeCell ref="G131:G132"/>
    <mergeCell ref="H131:H132"/>
    <mergeCell ref="E134:G134"/>
    <mergeCell ref="F102:F103"/>
    <mergeCell ref="G102:G103"/>
    <mergeCell ref="H102:H103"/>
    <mergeCell ref="E110:G110"/>
    <mergeCell ref="F113:G113"/>
    <mergeCell ref="A102:A103"/>
    <mergeCell ref="B102:B103"/>
    <mergeCell ref="C102:C103"/>
    <mergeCell ref="D102:D103"/>
    <mergeCell ref="E102:E103"/>
    <mergeCell ref="H66:H67"/>
    <mergeCell ref="E73:G73"/>
    <mergeCell ref="F76:G76"/>
    <mergeCell ref="A9:H9"/>
    <mergeCell ref="A1:H3"/>
    <mergeCell ref="A4:H4"/>
    <mergeCell ref="A5:D8"/>
    <mergeCell ref="E7:F8"/>
    <mergeCell ref="G10:G11"/>
    <mergeCell ref="H10:H11"/>
    <mergeCell ref="E22:G22"/>
    <mergeCell ref="F25:G25"/>
    <mergeCell ref="A10:A11"/>
    <mergeCell ref="B10:B11"/>
    <mergeCell ref="C10:C11"/>
    <mergeCell ref="D10:D11"/>
    <mergeCell ref="E10:E11"/>
    <mergeCell ref="F10:F11"/>
    <mergeCell ref="A36:A37"/>
    <mergeCell ref="B36:B37"/>
    <mergeCell ref="C36:C37"/>
    <mergeCell ref="D36:D37"/>
    <mergeCell ref="E36:E37"/>
    <mergeCell ref="F47:G47"/>
    <mergeCell ref="F36:F37"/>
    <mergeCell ref="G36:G37"/>
    <mergeCell ref="H36:H37"/>
    <mergeCell ref="E44:G44"/>
    <mergeCell ref="E45:G45"/>
    <mergeCell ref="G49:G50"/>
    <mergeCell ref="H49:H50"/>
    <mergeCell ref="E53:G53"/>
    <mergeCell ref="F56:G56"/>
    <mergeCell ref="A49:A50"/>
    <mergeCell ref="B49:B50"/>
    <mergeCell ref="C49:C50"/>
    <mergeCell ref="D49:D50"/>
    <mergeCell ref="E49:E50"/>
    <mergeCell ref="F49:F50"/>
    <mergeCell ref="H58:H59"/>
    <mergeCell ref="E61:G61"/>
    <mergeCell ref="F64:G64"/>
    <mergeCell ref="A58:A59"/>
    <mergeCell ref="B58:B59"/>
    <mergeCell ref="C58:C59"/>
    <mergeCell ref="D58:D59"/>
    <mergeCell ref="E58:E59"/>
    <mergeCell ref="F58:F59"/>
    <mergeCell ref="A78:A79"/>
    <mergeCell ref="B78:B79"/>
    <mergeCell ref="C78:C79"/>
    <mergeCell ref="D78:D79"/>
    <mergeCell ref="G58:G59"/>
    <mergeCell ref="A66:A67"/>
    <mergeCell ref="B66:B67"/>
    <mergeCell ref="C66:C67"/>
    <mergeCell ref="D66:D67"/>
    <mergeCell ref="E66:E67"/>
    <mergeCell ref="F66:F67"/>
    <mergeCell ref="G66:G67"/>
    <mergeCell ref="H94:H95"/>
    <mergeCell ref="E97:G97"/>
    <mergeCell ref="H86:H87"/>
    <mergeCell ref="E89:G89"/>
    <mergeCell ref="E78:E79"/>
    <mergeCell ref="F78:F79"/>
    <mergeCell ref="G78:G79"/>
    <mergeCell ref="H78:H79"/>
    <mergeCell ref="E81:G81"/>
    <mergeCell ref="F84:G84"/>
    <mergeCell ref="F86:F87"/>
    <mergeCell ref="G86:G87"/>
    <mergeCell ref="A86:A87"/>
    <mergeCell ref="B86:B87"/>
    <mergeCell ref="C86:C87"/>
    <mergeCell ref="D86:D87"/>
    <mergeCell ref="E86:E87"/>
    <mergeCell ref="F100:G100"/>
    <mergeCell ref="F92:G92"/>
    <mergeCell ref="A94:A95"/>
    <mergeCell ref="B94:B95"/>
    <mergeCell ref="C94:C95"/>
    <mergeCell ref="D94:D95"/>
    <mergeCell ref="E94:E95"/>
    <mergeCell ref="F94:F95"/>
    <mergeCell ref="G94:G95"/>
    <mergeCell ref="H123:H124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E118:G118"/>
    <mergeCell ref="E126:G126"/>
    <mergeCell ref="F129:G129"/>
    <mergeCell ref="F121:G121"/>
    <mergeCell ref="A123:A124"/>
    <mergeCell ref="B123:B124"/>
    <mergeCell ref="C123:C124"/>
    <mergeCell ref="D123:D124"/>
    <mergeCell ref="E123:E124"/>
    <mergeCell ref="F123:F124"/>
    <mergeCell ref="G123:G124"/>
    <mergeCell ref="F34:G34"/>
    <mergeCell ref="A27:A28"/>
    <mergeCell ref="B27:B28"/>
    <mergeCell ref="C27:C28"/>
    <mergeCell ref="D27:D28"/>
    <mergeCell ref="E27:E28"/>
    <mergeCell ref="F27:F28"/>
    <mergeCell ref="G27:G28"/>
    <mergeCell ref="H27:H28"/>
    <mergeCell ref="E31:G31"/>
  </mergeCells>
  <conditionalFormatting sqref="C43">
    <cfRule type="duplicateValues" dxfId="0" priority="4" stopIfTrue="1"/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40" orientation="portrait" r:id="rId1"/>
  <colBreaks count="1" manualBreakCount="1">
    <brk id="8" max="144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52"/>
  <sheetViews>
    <sheetView view="pageBreakPreview" zoomScale="80" zoomScaleNormal="100" zoomScaleSheetLayoutView="80" workbookViewId="0">
      <pane ySplit="2" topLeftCell="A3" activePane="bottomLeft" state="frozen"/>
      <selection activeCell="A5" sqref="A5:K5"/>
      <selection pane="bottomLeft" activeCell="H17" sqref="H17"/>
    </sheetView>
  </sheetViews>
  <sheetFormatPr defaultRowHeight="15"/>
  <cols>
    <col min="1" max="1" width="16.140625" style="140" customWidth="1"/>
    <col min="2" max="2" width="69.7109375" style="140" customWidth="1"/>
    <col min="3" max="9" width="20.28515625" style="140" customWidth="1"/>
    <col min="10" max="15" width="9.140625" style="140"/>
    <col min="16" max="16" width="12.42578125" style="140" bestFit="1" customWidth="1"/>
    <col min="17" max="17" width="15.42578125" style="140" customWidth="1"/>
    <col min="18" max="16384" width="9.140625" style="140"/>
  </cols>
  <sheetData>
    <row r="1" spans="1:18">
      <c r="Q1" s="388"/>
    </row>
    <row r="2" spans="1:18" ht="23.25" thickBot="1">
      <c r="A2" s="185" t="s">
        <v>237</v>
      </c>
      <c r="B2" s="186"/>
      <c r="C2" s="186"/>
      <c r="D2" s="186"/>
      <c r="E2" s="186"/>
      <c r="F2" s="186"/>
      <c r="G2" s="186"/>
      <c r="H2" s="186"/>
      <c r="I2" s="187" t="s">
        <v>214</v>
      </c>
      <c r="M2" s="560"/>
    </row>
    <row r="3" spans="1:18" ht="18.75" thickTop="1">
      <c r="A3" s="188" t="s">
        <v>238</v>
      </c>
      <c r="B3" s="188"/>
      <c r="C3" s="188"/>
      <c r="D3" s="188" t="s">
        <v>743</v>
      </c>
      <c r="E3" s="188"/>
      <c r="F3" s="188"/>
      <c r="G3" s="189"/>
      <c r="H3" s="190"/>
      <c r="I3" s="188"/>
      <c r="O3" s="65"/>
      <c r="P3" s="65"/>
      <c r="Q3" s="65"/>
      <c r="R3" s="65"/>
    </row>
    <row r="4" spans="1:18" ht="15.75">
      <c r="A4" s="191" t="s">
        <v>239</v>
      </c>
      <c r="B4" s="191"/>
      <c r="C4" s="191"/>
      <c r="D4" s="191" t="s">
        <v>744</v>
      </c>
      <c r="E4" s="191"/>
      <c r="F4" s="191"/>
      <c r="G4" s="192" t="s">
        <v>240</v>
      </c>
      <c r="H4" s="193">
        <v>99.6</v>
      </c>
      <c r="I4" s="194" t="s">
        <v>14</v>
      </c>
      <c r="O4" s="65"/>
      <c r="P4" s="65"/>
      <c r="Q4" s="65"/>
      <c r="R4" s="65"/>
    </row>
    <row r="5" spans="1:18" ht="16.5" thickBot="1">
      <c r="A5" s="195">
        <v>4011463</v>
      </c>
      <c r="B5" s="947" t="s">
        <v>241</v>
      </c>
      <c r="C5" s="947"/>
      <c r="D5" s="947"/>
      <c r="E5" s="947"/>
      <c r="F5" s="947"/>
      <c r="G5" s="947"/>
      <c r="H5" s="948" t="s">
        <v>242</v>
      </c>
      <c r="I5" s="949"/>
    </row>
    <row r="6" spans="1:18" ht="15.75" thickBot="1">
      <c r="A6" s="920" t="s">
        <v>243</v>
      </c>
      <c r="B6" s="920"/>
      <c r="C6" s="922" t="s">
        <v>244</v>
      </c>
      <c r="D6" s="950" t="s">
        <v>245</v>
      </c>
      <c r="E6" s="950"/>
      <c r="F6" s="950" t="s">
        <v>246</v>
      </c>
      <c r="G6" s="950"/>
      <c r="H6" s="196"/>
      <c r="I6" s="196" t="s">
        <v>247</v>
      </c>
    </row>
    <row r="7" spans="1:18" ht="15.75" thickBot="1">
      <c r="A7" s="921"/>
      <c r="B7" s="921"/>
      <c r="C7" s="923"/>
      <c r="D7" s="197" t="s">
        <v>248</v>
      </c>
      <c r="E7" s="197" t="s">
        <v>249</v>
      </c>
      <c r="F7" s="197" t="s">
        <v>250</v>
      </c>
      <c r="G7" s="197" t="s">
        <v>251</v>
      </c>
      <c r="H7" s="197"/>
      <c r="I7" s="197" t="s">
        <v>252</v>
      </c>
    </row>
    <row r="8" spans="1:18" ht="18" customHeight="1">
      <c r="A8" s="198" t="s">
        <v>253</v>
      </c>
      <c r="B8" s="199" t="s">
        <v>254</v>
      </c>
      <c r="C8" s="200">
        <v>1</v>
      </c>
      <c r="D8" s="201">
        <v>0.71</v>
      </c>
      <c r="E8" s="201">
        <v>0.28999999999999998</v>
      </c>
      <c r="F8" s="202">
        <v>152.96250000000001</v>
      </c>
      <c r="G8" s="202">
        <v>72.250299999999996</v>
      </c>
      <c r="H8" s="203"/>
      <c r="I8" s="202">
        <v>129.55600000000001</v>
      </c>
    </row>
    <row r="9" spans="1:18" ht="18" customHeight="1">
      <c r="A9" s="198" t="s">
        <v>255</v>
      </c>
      <c r="B9" s="199" t="s">
        <v>256</v>
      </c>
      <c r="C9" s="200">
        <v>1</v>
      </c>
      <c r="D9" s="201">
        <v>0.82</v>
      </c>
      <c r="E9" s="201">
        <v>0.18</v>
      </c>
      <c r="F9" s="202">
        <v>188.46950000000001</v>
      </c>
      <c r="G9" s="202">
        <v>69.341300000000004</v>
      </c>
      <c r="H9" s="203"/>
      <c r="I9" s="202">
        <v>167.0264</v>
      </c>
    </row>
    <row r="10" spans="1:18" ht="18" customHeight="1">
      <c r="A10" s="198" t="s">
        <v>257</v>
      </c>
      <c r="B10" s="199" t="s">
        <v>258</v>
      </c>
      <c r="C10" s="200">
        <v>1</v>
      </c>
      <c r="D10" s="201">
        <v>1</v>
      </c>
      <c r="E10" s="201">
        <v>0</v>
      </c>
      <c r="F10" s="202">
        <v>183.0102</v>
      </c>
      <c r="G10" s="202">
        <v>77.275300000000001</v>
      </c>
      <c r="H10" s="203"/>
      <c r="I10" s="202">
        <v>183.0102</v>
      </c>
    </row>
    <row r="11" spans="1:18" ht="15" customHeight="1" thickBot="1">
      <c r="A11" s="204"/>
      <c r="B11" s="204"/>
      <c r="C11" s="204"/>
      <c r="D11" s="204"/>
      <c r="E11" s="204"/>
      <c r="F11" s="204"/>
      <c r="G11" s="205" t="s">
        <v>259</v>
      </c>
      <c r="H11" s="206"/>
      <c r="I11" s="207">
        <v>479.5926</v>
      </c>
    </row>
    <row r="12" spans="1:18" ht="15.75" thickBot="1">
      <c r="A12" s="208" t="s">
        <v>260</v>
      </c>
      <c r="B12" s="208"/>
      <c r="C12" s="209" t="s">
        <v>244</v>
      </c>
      <c r="D12" s="209" t="s">
        <v>261</v>
      </c>
      <c r="E12" s="950" t="s">
        <v>246</v>
      </c>
      <c r="F12" s="951"/>
      <c r="G12" s="919" t="s">
        <v>262</v>
      </c>
      <c r="H12" s="919"/>
      <c r="I12" s="919"/>
    </row>
    <row r="13" spans="1:18" ht="18" customHeight="1">
      <c r="A13" s="198" t="s">
        <v>263</v>
      </c>
      <c r="B13" s="199" t="s">
        <v>264</v>
      </c>
      <c r="C13" s="200">
        <v>8</v>
      </c>
      <c r="D13" s="198" t="s">
        <v>40</v>
      </c>
      <c r="E13" s="203">
        <v>17.103000000000002</v>
      </c>
      <c r="F13" s="203"/>
      <c r="G13" s="203"/>
      <c r="H13" s="203"/>
      <c r="I13" s="202">
        <v>136.82400000000001</v>
      </c>
    </row>
    <row r="14" spans="1:18" ht="18" customHeight="1">
      <c r="A14" s="203"/>
      <c r="B14" s="203"/>
      <c r="C14" s="925" t="s">
        <v>265</v>
      </c>
      <c r="D14" s="952"/>
      <c r="E14" s="952"/>
      <c r="F14" s="952"/>
      <c r="G14" s="952"/>
      <c r="H14" s="954">
        <v>136.82400000000001</v>
      </c>
      <c r="I14" s="952"/>
    </row>
    <row r="15" spans="1:18" ht="18" customHeight="1" thickBot="1">
      <c r="A15" s="204"/>
      <c r="B15" s="204"/>
      <c r="C15" s="915" t="s">
        <v>266</v>
      </c>
      <c r="D15" s="916"/>
      <c r="E15" s="916"/>
      <c r="F15" s="916"/>
      <c r="G15" s="916"/>
      <c r="H15" s="206"/>
      <c r="I15" s="210">
        <v>616.41660000000002</v>
      </c>
    </row>
    <row r="16" spans="1:18" ht="18" customHeight="1">
      <c r="A16" s="203"/>
      <c r="B16" s="203"/>
      <c r="C16" s="917" t="s">
        <v>267</v>
      </c>
      <c r="D16" s="918"/>
      <c r="E16" s="918"/>
      <c r="F16" s="918"/>
      <c r="G16" s="918"/>
      <c r="H16" s="211"/>
      <c r="I16" s="212">
        <v>6.1889000000000003</v>
      </c>
    </row>
    <row r="17" spans="1:9" ht="18" customHeight="1">
      <c r="A17" s="203"/>
      <c r="B17" s="203"/>
      <c r="C17" s="211"/>
      <c r="D17" s="211"/>
      <c r="E17" s="211"/>
      <c r="F17" s="211"/>
      <c r="G17" s="213" t="s">
        <v>268</v>
      </c>
      <c r="H17" s="211">
        <v>1.7600000000000001E-3</v>
      </c>
      <c r="I17" s="212">
        <v>1.09E-2</v>
      </c>
    </row>
    <row r="18" spans="1:9" ht="18" customHeight="1" thickBot="1">
      <c r="A18" s="204"/>
      <c r="B18" s="204"/>
      <c r="C18" s="206"/>
      <c r="D18" s="206"/>
      <c r="E18" s="206"/>
      <c r="F18" s="206"/>
      <c r="G18" s="205" t="s">
        <v>269</v>
      </c>
      <c r="H18" s="206"/>
      <c r="I18" s="206" t="s">
        <v>116</v>
      </c>
    </row>
    <row r="19" spans="1:9" ht="15.75" thickBot="1">
      <c r="A19" s="208" t="s">
        <v>270</v>
      </c>
      <c r="B19" s="208"/>
      <c r="C19" s="209" t="s">
        <v>244</v>
      </c>
      <c r="D19" s="209" t="s">
        <v>261</v>
      </c>
      <c r="E19" s="919" t="s">
        <v>271</v>
      </c>
      <c r="F19" s="919"/>
      <c r="G19" s="919" t="s">
        <v>272</v>
      </c>
      <c r="H19" s="919"/>
      <c r="I19" s="919"/>
    </row>
    <row r="20" spans="1:9" ht="15.75" thickBot="1">
      <c r="A20" s="214"/>
      <c r="B20" s="214"/>
      <c r="C20" s="919" t="s">
        <v>273</v>
      </c>
      <c r="D20" s="955"/>
      <c r="E20" s="955"/>
      <c r="F20" s="955"/>
      <c r="G20" s="955"/>
      <c r="H20" s="214"/>
      <c r="I20" s="214"/>
    </row>
    <row r="21" spans="1:9" ht="15.75" thickBot="1">
      <c r="A21" s="208" t="s">
        <v>274</v>
      </c>
      <c r="B21" s="208"/>
      <c r="C21" s="209" t="s">
        <v>244</v>
      </c>
      <c r="D21" s="209" t="s">
        <v>261</v>
      </c>
      <c r="E21" s="919" t="s">
        <v>272</v>
      </c>
      <c r="F21" s="919"/>
      <c r="G21" s="919" t="s">
        <v>272</v>
      </c>
      <c r="H21" s="919"/>
      <c r="I21" s="919"/>
    </row>
    <row r="22" spans="1:9" ht="18" customHeight="1">
      <c r="A22" s="198">
        <v>6416078</v>
      </c>
      <c r="B22" s="199" t="s">
        <v>275</v>
      </c>
      <c r="C22" s="215">
        <v>1.02</v>
      </c>
      <c r="D22" s="198" t="s">
        <v>14</v>
      </c>
      <c r="E22" s="198"/>
      <c r="F22" s="202">
        <v>151.16999999999999</v>
      </c>
      <c r="G22" s="203"/>
      <c r="H22" s="203"/>
      <c r="I22" s="216">
        <v>154.1934</v>
      </c>
    </row>
    <row r="23" spans="1:9" ht="15.75" thickBot="1">
      <c r="A23" s="204"/>
      <c r="B23" s="204"/>
      <c r="C23" s="915" t="s">
        <v>276</v>
      </c>
      <c r="D23" s="916"/>
      <c r="E23" s="916"/>
      <c r="F23" s="916"/>
      <c r="G23" s="916"/>
      <c r="H23" s="206"/>
      <c r="I23" s="210">
        <v>154.1934</v>
      </c>
    </row>
    <row r="24" spans="1:9" ht="15.75" thickBot="1">
      <c r="A24" s="208"/>
      <c r="B24" s="208"/>
      <c r="C24" s="217"/>
      <c r="D24" s="217"/>
      <c r="E24" s="217"/>
      <c r="F24" s="217"/>
      <c r="G24" s="217" t="s">
        <v>277</v>
      </c>
      <c r="H24" s="217"/>
      <c r="I24" s="218">
        <v>160.39320000000001</v>
      </c>
    </row>
    <row r="25" spans="1:9" ht="15.75" thickBot="1">
      <c r="A25" s="208" t="s">
        <v>278</v>
      </c>
      <c r="B25" s="208"/>
      <c r="C25" s="209" t="s">
        <v>279</v>
      </c>
      <c r="D25" s="209" t="s">
        <v>244</v>
      </c>
      <c r="E25" s="209" t="s">
        <v>261</v>
      </c>
      <c r="F25" s="919" t="s">
        <v>272</v>
      </c>
      <c r="G25" s="919"/>
      <c r="H25" s="919" t="s">
        <v>272</v>
      </c>
      <c r="I25" s="919"/>
    </row>
    <row r="26" spans="1:9" ht="30" customHeight="1">
      <c r="A26" s="198">
        <v>6416078</v>
      </c>
      <c r="B26" s="199" t="s">
        <v>280</v>
      </c>
      <c r="C26" s="198">
        <v>5914649</v>
      </c>
      <c r="D26" s="215">
        <v>1.02</v>
      </c>
      <c r="E26" s="198" t="s">
        <v>14</v>
      </c>
      <c r="F26" s="198"/>
      <c r="G26" s="202">
        <v>4.8899999999999997</v>
      </c>
      <c r="H26" s="211"/>
      <c r="I26" s="202">
        <v>4.9878</v>
      </c>
    </row>
    <row r="27" spans="1:9" ht="15.75" thickBot="1">
      <c r="A27" s="219"/>
      <c r="B27" s="219"/>
      <c r="C27" s="915" t="s">
        <v>281</v>
      </c>
      <c r="D27" s="915"/>
      <c r="E27" s="915"/>
      <c r="F27" s="915"/>
      <c r="G27" s="915"/>
      <c r="H27" s="205"/>
      <c r="I27" s="210">
        <v>4.9878</v>
      </c>
    </row>
    <row r="28" spans="1:9" ht="15.75" thickBot="1">
      <c r="A28" s="920" t="s">
        <v>282</v>
      </c>
      <c r="B28" s="920"/>
      <c r="C28" s="922" t="s">
        <v>244</v>
      </c>
      <c r="D28" s="922" t="s">
        <v>261</v>
      </c>
      <c r="E28" s="924" t="s">
        <v>283</v>
      </c>
      <c r="F28" s="924"/>
      <c r="G28" s="924"/>
      <c r="H28" s="220"/>
      <c r="I28" s="922" t="s">
        <v>272</v>
      </c>
    </row>
    <row r="29" spans="1:9" ht="15.75" thickBot="1">
      <c r="A29" s="921"/>
      <c r="B29" s="921"/>
      <c r="C29" s="923"/>
      <c r="D29" s="923"/>
      <c r="E29" s="221" t="s">
        <v>284</v>
      </c>
      <c r="F29" s="221" t="s">
        <v>285</v>
      </c>
      <c r="G29" s="221" t="s">
        <v>286</v>
      </c>
      <c r="H29" s="221"/>
      <c r="I29" s="923"/>
    </row>
    <row r="30" spans="1:9" s="538" customFormat="1">
      <c r="A30" s="581"/>
      <c r="B30" s="581"/>
      <c r="C30" s="582"/>
      <c r="D30" s="582"/>
      <c r="E30" s="582"/>
      <c r="F30" s="582"/>
      <c r="G30" s="582">
        <v>5914389</v>
      </c>
      <c r="H30" s="582"/>
      <c r="I30" s="582"/>
    </row>
    <row r="31" spans="1:9" ht="30" customHeight="1">
      <c r="A31" s="198">
        <v>6416078</v>
      </c>
      <c r="B31" s="199" t="s">
        <v>280</v>
      </c>
      <c r="C31" s="200">
        <v>1.02</v>
      </c>
      <c r="D31" s="198" t="s">
        <v>287</v>
      </c>
      <c r="E31" s="198"/>
      <c r="F31" s="198"/>
      <c r="G31" s="201">
        <v>60.01</v>
      </c>
      <c r="H31" s="198"/>
      <c r="I31" s="222">
        <v>30.605</v>
      </c>
    </row>
    <row r="32" spans="1:9">
      <c r="A32" s="223"/>
      <c r="B32" s="223"/>
      <c r="C32" s="925" t="s">
        <v>288</v>
      </c>
      <c r="D32" s="925"/>
      <c r="E32" s="925"/>
      <c r="F32" s="925"/>
      <c r="G32" s="925"/>
      <c r="H32" s="213"/>
      <c r="I32" s="224">
        <v>30.605</v>
      </c>
    </row>
    <row r="33" spans="1:9" ht="15.75" thickBot="1">
      <c r="A33" s="225"/>
      <c r="B33" s="225"/>
      <c r="C33" s="226"/>
      <c r="D33" s="226"/>
      <c r="E33" s="926" t="s">
        <v>289</v>
      </c>
      <c r="F33" s="926"/>
      <c r="G33" s="926"/>
      <c r="H33" s="225"/>
      <c r="I33" s="227">
        <v>195.99</v>
      </c>
    </row>
    <row r="34" spans="1:9" ht="15.75" thickTop="1">
      <c r="A34" s="223"/>
      <c r="B34" s="223"/>
      <c r="C34" s="213"/>
      <c r="D34" s="213"/>
      <c r="E34" s="213"/>
      <c r="F34" s="213" t="s">
        <v>86</v>
      </c>
      <c r="G34" s="228">
        <v>0.23619999999999999</v>
      </c>
      <c r="H34" s="223"/>
      <c r="I34" s="229">
        <v>46.29</v>
      </c>
    </row>
    <row r="35" spans="1:9" ht="16.5" thickBot="1">
      <c r="A35" s="225"/>
      <c r="B35" s="225"/>
      <c r="C35" s="226"/>
      <c r="D35" s="561">
        <v>4011463</v>
      </c>
      <c r="E35" s="226"/>
      <c r="F35" s="225"/>
      <c r="G35" s="225" t="s">
        <v>290</v>
      </c>
      <c r="H35" s="225"/>
      <c r="I35" s="227">
        <v>242.28</v>
      </c>
    </row>
    <row r="36" spans="1:9" ht="15.75" thickTop="1">
      <c r="A36" s="230" t="s">
        <v>291</v>
      </c>
    </row>
    <row r="38" spans="1:9" ht="23.25" thickBot="1">
      <c r="A38" s="231" t="s">
        <v>237</v>
      </c>
      <c r="B38" s="232"/>
      <c r="C38" s="232"/>
      <c r="D38" s="232"/>
      <c r="E38" s="232"/>
      <c r="F38" s="232"/>
      <c r="G38" s="232"/>
      <c r="H38" s="232"/>
      <c r="I38" s="233" t="s">
        <v>214</v>
      </c>
    </row>
    <row r="39" spans="1:9" ht="18.75" thickTop="1">
      <c r="A39" s="234" t="s">
        <v>238</v>
      </c>
      <c r="B39" s="234"/>
      <c r="C39" s="234"/>
      <c r="D39" s="234" t="s">
        <v>743</v>
      </c>
      <c r="E39" s="234"/>
      <c r="F39" s="234"/>
      <c r="G39" s="234"/>
      <c r="H39" s="234"/>
      <c r="I39" s="234"/>
    </row>
    <row r="40" spans="1:9" ht="15.75">
      <c r="A40" s="235" t="s">
        <v>239</v>
      </c>
      <c r="B40" s="235"/>
      <c r="C40" s="235"/>
      <c r="D40" s="235" t="s">
        <v>744</v>
      </c>
      <c r="E40" s="235"/>
      <c r="F40" s="235"/>
      <c r="G40" s="236" t="s">
        <v>240</v>
      </c>
      <c r="H40" s="237">
        <v>99.6</v>
      </c>
      <c r="I40" s="238" t="s">
        <v>14</v>
      </c>
    </row>
    <row r="41" spans="1:9" ht="16.5" thickBot="1">
      <c r="A41" s="239">
        <v>6416078</v>
      </c>
      <c r="B41" s="941" t="s">
        <v>275</v>
      </c>
      <c r="C41" s="941"/>
      <c r="D41" s="941"/>
      <c r="E41" s="941"/>
      <c r="F41" s="941"/>
      <c r="G41" s="941"/>
      <c r="H41" s="942" t="s">
        <v>242</v>
      </c>
      <c r="I41" s="943"/>
    </row>
    <row r="42" spans="1:9" ht="15.75" thickBot="1">
      <c r="A42" s="936" t="s">
        <v>243</v>
      </c>
      <c r="B42" s="936"/>
      <c r="C42" s="938" t="s">
        <v>244</v>
      </c>
      <c r="D42" s="929" t="s">
        <v>245</v>
      </c>
      <c r="E42" s="929"/>
      <c r="F42" s="929" t="s">
        <v>246</v>
      </c>
      <c r="G42" s="929"/>
      <c r="H42" s="240"/>
      <c r="I42" s="240" t="s">
        <v>247</v>
      </c>
    </row>
    <row r="43" spans="1:9" ht="15.75" thickBot="1">
      <c r="A43" s="937"/>
      <c r="B43" s="937"/>
      <c r="C43" s="939"/>
      <c r="D43" s="241" t="s">
        <v>248</v>
      </c>
      <c r="E43" s="241" t="s">
        <v>249</v>
      </c>
      <c r="F43" s="241" t="s">
        <v>250</v>
      </c>
      <c r="G43" s="241" t="s">
        <v>251</v>
      </c>
      <c r="H43" s="241"/>
      <c r="I43" s="241" t="s">
        <v>252</v>
      </c>
    </row>
    <row r="44" spans="1:9">
      <c r="A44" s="242" t="s">
        <v>292</v>
      </c>
      <c r="B44" s="243" t="s">
        <v>293</v>
      </c>
      <c r="C44" s="244">
        <v>1</v>
      </c>
      <c r="D44" s="245">
        <v>1</v>
      </c>
      <c r="E44" s="245">
        <v>0</v>
      </c>
      <c r="F44" s="246">
        <v>50.901200000000003</v>
      </c>
      <c r="G44" s="246">
        <v>28.313500000000001</v>
      </c>
      <c r="H44" s="247"/>
      <c r="I44" s="246">
        <v>50.901200000000003</v>
      </c>
    </row>
    <row r="45" spans="1:9">
      <c r="A45" s="242" t="s">
        <v>294</v>
      </c>
      <c r="B45" s="243" t="s">
        <v>295</v>
      </c>
      <c r="C45" s="244">
        <v>1</v>
      </c>
      <c r="D45" s="245">
        <v>0.8</v>
      </c>
      <c r="E45" s="245">
        <v>0.2</v>
      </c>
      <c r="F45" s="246">
        <v>131.4545</v>
      </c>
      <c r="G45" s="246">
        <v>64.6297</v>
      </c>
      <c r="H45" s="247"/>
      <c r="I45" s="246">
        <v>118.0895</v>
      </c>
    </row>
    <row r="46" spans="1:9">
      <c r="A46" s="242" t="s">
        <v>296</v>
      </c>
      <c r="B46" s="243" t="s">
        <v>297</v>
      </c>
      <c r="C46" s="244">
        <v>1</v>
      </c>
      <c r="D46" s="245">
        <v>1</v>
      </c>
      <c r="E46" s="245">
        <v>0</v>
      </c>
      <c r="F46" s="246">
        <v>278.47579999999999</v>
      </c>
      <c r="G46" s="246">
        <v>14.194800000000001</v>
      </c>
      <c r="H46" s="247"/>
      <c r="I46" s="246">
        <v>278.47579999999999</v>
      </c>
    </row>
    <row r="47" spans="1:9">
      <c r="A47" s="242" t="s">
        <v>298</v>
      </c>
      <c r="B47" s="243" t="s">
        <v>299</v>
      </c>
      <c r="C47" s="244">
        <v>2</v>
      </c>
      <c r="D47" s="245">
        <v>1</v>
      </c>
      <c r="E47" s="245">
        <v>0</v>
      </c>
      <c r="F47" s="246">
        <v>48.577199999999998</v>
      </c>
      <c r="G47" s="246">
        <v>32.002200000000002</v>
      </c>
      <c r="H47" s="247"/>
      <c r="I47" s="246">
        <v>97.154399999999995</v>
      </c>
    </row>
    <row r="48" spans="1:9" ht="28.5">
      <c r="A48" s="242" t="s">
        <v>300</v>
      </c>
      <c r="B48" s="243" t="s">
        <v>301</v>
      </c>
      <c r="C48" s="244">
        <v>1</v>
      </c>
      <c r="D48" s="245">
        <v>1</v>
      </c>
      <c r="E48" s="245">
        <v>0</v>
      </c>
      <c r="F48" s="246">
        <v>914.57950000000005</v>
      </c>
      <c r="G48" s="246">
        <v>459.83589999999998</v>
      </c>
      <c r="H48" s="247"/>
      <c r="I48" s="246">
        <v>914.57950000000005</v>
      </c>
    </row>
    <row r="49" spans="1:9" ht="15.75" thickBot="1">
      <c r="A49" s="248"/>
      <c r="B49" s="248"/>
      <c r="C49" s="248"/>
      <c r="D49" s="248"/>
      <c r="E49" s="248"/>
      <c r="F49" s="248"/>
      <c r="G49" s="249" t="s">
        <v>259</v>
      </c>
      <c r="H49" s="250"/>
      <c r="I49" s="251">
        <v>1459.2003999999999</v>
      </c>
    </row>
    <row r="50" spans="1:9" ht="15.75" thickBot="1">
      <c r="A50" s="252" t="s">
        <v>260</v>
      </c>
      <c r="B50" s="252"/>
      <c r="C50" s="253" t="s">
        <v>244</v>
      </c>
      <c r="D50" s="253" t="s">
        <v>261</v>
      </c>
      <c r="E50" s="929" t="s">
        <v>246</v>
      </c>
      <c r="F50" s="930"/>
      <c r="G50" s="931" t="s">
        <v>262</v>
      </c>
      <c r="H50" s="931"/>
      <c r="I50" s="931"/>
    </row>
    <row r="51" spans="1:9">
      <c r="A51" s="254" t="s">
        <v>263</v>
      </c>
      <c r="B51" s="255" t="s">
        <v>264</v>
      </c>
      <c r="C51" s="256">
        <v>4</v>
      </c>
      <c r="D51" s="254" t="s">
        <v>40</v>
      </c>
      <c r="E51" s="257">
        <v>17.103000000000002</v>
      </c>
      <c r="F51" s="257"/>
      <c r="G51" s="257"/>
      <c r="H51" s="257"/>
      <c r="I51" s="246">
        <v>68.412000000000006</v>
      </c>
    </row>
    <row r="52" spans="1:9">
      <c r="A52" s="257"/>
      <c r="B52" s="257"/>
      <c r="C52" s="944" t="s">
        <v>265</v>
      </c>
      <c r="D52" s="945"/>
      <c r="E52" s="945"/>
      <c r="F52" s="945"/>
      <c r="G52" s="945"/>
      <c r="H52" s="956">
        <v>68.412000000000006</v>
      </c>
      <c r="I52" s="945"/>
    </row>
    <row r="53" spans="1:9" ht="15.75" thickBot="1">
      <c r="A53" s="248"/>
      <c r="B53" s="248"/>
      <c r="C53" s="933" t="s">
        <v>266</v>
      </c>
      <c r="D53" s="934"/>
      <c r="E53" s="934"/>
      <c r="F53" s="934"/>
      <c r="G53" s="934"/>
      <c r="H53" s="250"/>
      <c r="I53" s="251">
        <v>1527.6124</v>
      </c>
    </row>
    <row r="54" spans="1:9">
      <c r="A54" s="257"/>
      <c r="B54" s="257"/>
      <c r="C54" s="927" t="s">
        <v>267</v>
      </c>
      <c r="D54" s="932"/>
      <c r="E54" s="932"/>
      <c r="F54" s="932"/>
      <c r="G54" s="932"/>
      <c r="H54" s="258"/>
      <c r="I54" s="259">
        <v>15.3375</v>
      </c>
    </row>
    <row r="55" spans="1:9">
      <c r="A55" s="257"/>
      <c r="B55" s="257"/>
      <c r="C55" s="258"/>
      <c r="D55" s="258"/>
      <c r="E55" s="258"/>
      <c r="F55" s="258"/>
      <c r="G55" s="260" t="s">
        <v>268</v>
      </c>
      <c r="H55" s="258"/>
      <c r="I55" s="246" t="s">
        <v>116</v>
      </c>
    </row>
    <row r="56" spans="1:9" ht="15.75" thickBot="1">
      <c r="A56" s="248"/>
      <c r="B56" s="248"/>
      <c r="C56" s="250"/>
      <c r="D56" s="250"/>
      <c r="E56" s="250"/>
      <c r="F56" s="250"/>
      <c r="G56" s="249" t="s">
        <v>269</v>
      </c>
      <c r="H56" s="250"/>
      <c r="I56" s="250" t="s">
        <v>116</v>
      </c>
    </row>
    <row r="57" spans="1:9" ht="15.75" thickBot="1">
      <c r="A57" s="252" t="s">
        <v>270</v>
      </c>
      <c r="B57" s="252"/>
      <c r="C57" s="253" t="s">
        <v>244</v>
      </c>
      <c r="D57" s="253" t="s">
        <v>261</v>
      </c>
      <c r="E57" s="931" t="s">
        <v>271</v>
      </c>
      <c r="F57" s="931"/>
      <c r="G57" s="931" t="s">
        <v>272</v>
      </c>
      <c r="H57" s="931"/>
      <c r="I57" s="931"/>
    </row>
    <row r="58" spans="1:9">
      <c r="A58" s="242" t="s">
        <v>302</v>
      </c>
      <c r="B58" s="243" t="s">
        <v>303</v>
      </c>
      <c r="C58" s="244">
        <v>0.32474999999999998</v>
      </c>
      <c r="D58" s="242" t="s">
        <v>12</v>
      </c>
      <c r="E58" s="242"/>
      <c r="F58" s="247" t="s">
        <v>849</v>
      </c>
      <c r="G58" s="247"/>
      <c r="H58" s="247"/>
      <c r="I58" s="261">
        <v>32.591200000000001</v>
      </c>
    </row>
    <row r="59" spans="1:9">
      <c r="A59" s="242" t="s">
        <v>304</v>
      </c>
      <c r="B59" s="243" t="s">
        <v>305</v>
      </c>
      <c r="C59" s="244">
        <v>6.2449999999999999E-2</v>
      </c>
      <c r="D59" s="242" t="s">
        <v>12</v>
      </c>
      <c r="E59" s="242"/>
      <c r="F59" s="247" t="s">
        <v>850</v>
      </c>
      <c r="G59" s="247"/>
      <c r="H59" s="247"/>
      <c r="I59" s="261">
        <v>5.0627000000000004</v>
      </c>
    </row>
    <row r="60" spans="1:9">
      <c r="A60" s="242" t="s">
        <v>306</v>
      </c>
      <c r="B60" s="243" t="s">
        <v>307</v>
      </c>
      <c r="C60" s="244">
        <v>6.2449999999999999E-2</v>
      </c>
      <c r="D60" s="242" t="s">
        <v>12</v>
      </c>
      <c r="E60" s="242"/>
      <c r="F60" s="247" t="s">
        <v>851</v>
      </c>
      <c r="G60" s="247"/>
      <c r="H60" s="247"/>
      <c r="I60" s="261">
        <v>4.5536000000000003</v>
      </c>
    </row>
    <row r="61" spans="1:9">
      <c r="A61" s="242" t="s">
        <v>308</v>
      </c>
      <c r="B61" s="243" t="s">
        <v>309</v>
      </c>
      <c r="C61" s="244">
        <v>56.2</v>
      </c>
      <c r="D61" s="242" t="s">
        <v>38</v>
      </c>
      <c r="E61" s="242"/>
      <c r="F61" s="247" t="s">
        <v>852</v>
      </c>
      <c r="G61" s="247"/>
      <c r="H61" s="247"/>
      <c r="I61" s="261">
        <v>22.564299999999999</v>
      </c>
    </row>
    <row r="62" spans="1:9">
      <c r="A62" s="242" t="s">
        <v>310</v>
      </c>
      <c r="B62" s="243" t="s">
        <v>311</v>
      </c>
      <c r="C62" s="244">
        <v>6.3229999999999995E-2</v>
      </c>
      <c r="D62" s="242" t="s">
        <v>14</v>
      </c>
      <c r="E62" s="242"/>
      <c r="F62" s="247"/>
      <c r="G62" s="247"/>
      <c r="H62" s="247"/>
      <c r="I62" s="261">
        <v>0</v>
      </c>
    </row>
    <row r="63" spans="1:9">
      <c r="A63" s="242" t="s">
        <v>312</v>
      </c>
      <c r="B63" s="243" t="s">
        <v>313</v>
      </c>
      <c r="C63" s="244">
        <v>8</v>
      </c>
      <c r="D63" s="242" t="s">
        <v>164</v>
      </c>
      <c r="E63" s="242"/>
      <c r="F63" s="247" t="s">
        <v>853</v>
      </c>
      <c r="G63" s="247"/>
      <c r="H63" s="247"/>
      <c r="I63" s="261">
        <v>30.726400000000002</v>
      </c>
    </row>
    <row r="64" spans="1:9">
      <c r="A64" s="242" t="s">
        <v>314</v>
      </c>
      <c r="B64" s="243" t="s">
        <v>315</v>
      </c>
      <c r="C64" s="244">
        <v>0.13739000000000001</v>
      </c>
      <c r="D64" s="242" t="s">
        <v>12</v>
      </c>
      <c r="E64" s="242"/>
      <c r="F64" s="247" t="s">
        <v>854</v>
      </c>
      <c r="G64" s="247"/>
      <c r="H64" s="247"/>
      <c r="I64" s="261">
        <v>10.917</v>
      </c>
    </row>
    <row r="65" spans="1:11" ht="15.75" thickBot="1">
      <c r="A65" s="248"/>
      <c r="B65" s="248"/>
      <c r="C65" s="933" t="s">
        <v>273</v>
      </c>
      <c r="D65" s="934"/>
      <c r="E65" s="934"/>
      <c r="F65" s="934"/>
      <c r="G65" s="934"/>
      <c r="H65" s="248"/>
      <c r="I65" s="262">
        <v>106.4152</v>
      </c>
    </row>
    <row r="66" spans="1:11" ht="15.75" thickBot="1">
      <c r="A66" s="252" t="s">
        <v>274</v>
      </c>
      <c r="B66" s="252"/>
      <c r="C66" s="253" t="s">
        <v>244</v>
      </c>
      <c r="D66" s="253" t="s">
        <v>261</v>
      </c>
      <c r="E66" s="931" t="s">
        <v>272</v>
      </c>
      <c r="F66" s="931"/>
      <c r="G66" s="931" t="s">
        <v>272</v>
      </c>
      <c r="H66" s="931"/>
      <c r="I66" s="931"/>
    </row>
    <row r="67" spans="1:11" ht="15.75" thickBot="1">
      <c r="A67" s="263"/>
      <c r="B67" s="263"/>
      <c r="C67" s="931" t="s">
        <v>276</v>
      </c>
      <c r="D67" s="935"/>
      <c r="E67" s="935"/>
      <c r="F67" s="935"/>
      <c r="G67" s="935"/>
      <c r="H67" s="264"/>
      <c r="I67" s="264"/>
    </row>
    <row r="68" spans="1:11" ht="15.75" thickBot="1">
      <c r="A68" s="252"/>
      <c r="B68" s="252"/>
      <c r="C68" s="265"/>
      <c r="D68" s="265"/>
      <c r="E68" s="265"/>
      <c r="F68" s="265"/>
      <c r="G68" s="265" t="s">
        <v>277</v>
      </c>
      <c r="H68" s="265"/>
      <c r="I68" s="266">
        <v>121.7527</v>
      </c>
    </row>
    <row r="69" spans="1:11" ht="15.75" thickBot="1">
      <c r="A69" s="252" t="s">
        <v>278</v>
      </c>
      <c r="B69" s="252"/>
      <c r="C69" s="253" t="s">
        <v>279</v>
      </c>
      <c r="D69" s="253" t="s">
        <v>244</v>
      </c>
      <c r="E69" s="253" t="s">
        <v>261</v>
      </c>
      <c r="F69" s="931" t="s">
        <v>272</v>
      </c>
      <c r="G69" s="931"/>
      <c r="H69" s="931" t="s">
        <v>272</v>
      </c>
      <c r="I69" s="931"/>
    </row>
    <row r="70" spans="1:11">
      <c r="A70" s="242" t="s">
        <v>302</v>
      </c>
      <c r="B70" s="243" t="s">
        <v>316</v>
      </c>
      <c r="C70" s="242">
        <v>5914647</v>
      </c>
      <c r="D70" s="267">
        <v>0.48713000000000001</v>
      </c>
      <c r="E70" s="242" t="s">
        <v>14</v>
      </c>
      <c r="F70" s="242"/>
      <c r="G70" s="268">
        <v>1.1082000000000001</v>
      </c>
      <c r="H70" s="269"/>
      <c r="I70" s="268">
        <v>0.53979999999999995</v>
      </c>
    </row>
    <row r="71" spans="1:11">
      <c r="A71" s="242" t="s">
        <v>304</v>
      </c>
      <c r="B71" s="243" t="s">
        <v>317</v>
      </c>
      <c r="C71" s="242">
        <v>5914647</v>
      </c>
      <c r="D71" s="267">
        <v>9.3679999999999999E-2</v>
      </c>
      <c r="E71" s="242" t="s">
        <v>14</v>
      </c>
      <c r="F71" s="242"/>
      <c r="G71" s="268">
        <v>1.1082000000000001</v>
      </c>
      <c r="H71" s="269"/>
      <c r="I71" s="268">
        <v>0.1038</v>
      </c>
    </row>
    <row r="72" spans="1:11">
      <c r="A72" s="242" t="s">
        <v>306</v>
      </c>
      <c r="B72" s="243" t="s">
        <v>318</v>
      </c>
      <c r="C72" s="242">
        <v>5914647</v>
      </c>
      <c r="D72" s="267">
        <v>9.3679999999999999E-2</v>
      </c>
      <c r="E72" s="242" t="s">
        <v>14</v>
      </c>
      <c r="F72" s="242"/>
      <c r="G72" s="268">
        <v>1.1082000000000001</v>
      </c>
      <c r="H72" s="269"/>
      <c r="I72" s="268">
        <v>0.1038</v>
      </c>
    </row>
    <row r="73" spans="1:11">
      <c r="A73" s="242" t="s">
        <v>308</v>
      </c>
      <c r="B73" s="243" t="s">
        <v>319</v>
      </c>
      <c r="C73" s="242">
        <v>5914363</v>
      </c>
      <c r="D73" s="267">
        <v>5.62E-2</v>
      </c>
      <c r="E73" s="242" t="s">
        <v>14</v>
      </c>
      <c r="F73" s="242"/>
      <c r="G73" s="268">
        <v>11.97</v>
      </c>
      <c r="H73" s="269"/>
      <c r="I73" s="268">
        <v>0.67269999999999996</v>
      </c>
    </row>
    <row r="74" spans="1:11">
      <c r="A74" s="242" t="s">
        <v>314</v>
      </c>
      <c r="B74" s="243" t="s">
        <v>320</v>
      </c>
      <c r="C74" s="242">
        <v>5914647</v>
      </c>
      <c r="D74" s="267">
        <v>0.20609</v>
      </c>
      <c r="E74" s="242" t="s">
        <v>14</v>
      </c>
      <c r="F74" s="242"/>
      <c r="G74" s="268">
        <v>1.1082000000000001</v>
      </c>
      <c r="H74" s="269"/>
      <c r="I74" s="268">
        <v>0.22839999999999999</v>
      </c>
    </row>
    <row r="75" spans="1:11" ht="15.75" thickBot="1">
      <c r="A75" s="270"/>
      <c r="B75" s="270"/>
      <c r="C75" s="933" t="s">
        <v>281</v>
      </c>
      <c r="D75" s="933"/>
      <c r="E75" s="933"/>
      <c r="F75" s="933"/>
      <c r="G75" s="933"/>
      <c r="H75" s="249"/>
      <c r="I75" s="251">
        <v>1.6485000000000001</v>
      </c>
    </row>
    <row r="76" spans="1:11" ht="15.75" thickBot="1">
      <c r="A76" s="936" t="s">
        <v>282</v>
      </c>
      <c r="B76" s="936"/>
      <c r="C76" s="938" t="s">
        <v>244</v>
      </c>
      <c r="D76" s="938" t="s">
        <v>261</v>
      </c>
      <c r="E76" s="940" t="s">
        <v>283</v>
      </c>
      <c r="F76" s="940"/>
      <c r="G76" s="940"/>
      <c r="H76" s="271"/>
      <c r="I76" s="938" t="s">
        <v>272</v>
      </c>
    </row>
    <row r="77" spans="1:11" ht="15.75" thickBot="1">
      <c r="A77" s="937"/>
      <c r="B77" s="937"/>
      <c r="C77" s="939"/>
      <c r="D77" s="939"/>
      <c r="E77" s="272" t="s">
        <v>284</v>
      </c>
      <c r="F77" s="272" t="s">
        <v>285</v>
      </c>
      <c r="G77" s="272" t="s">
        <v>286</v>
      </c>
      <c r="H77" s="272"/>
      <c r="I77" s="939"/>
    </row>
    <row r="78" spans="1:11" s="538" customFormat="1">
      <c r="A78" s="579"/>
      <c r="B78" s="579"/>
      <c r="C78" s="580"/>
      <c r="D78" s="580"/>
      <c r="E78" s="580">
        <v>5914359</v>
      </c>
      <c r="F78" s="580">
        <v>5914374</v>
      </c>
      <c r="G78" s="580">
        <v>5914389</v>
      </c>
      <c r="H78" s="580"/>
      <c r="I78" s="580"/>
    </row>
    <row r="79" spans="1:11">
      <c r="A79" s="254" t="s">
        <v>302</v>
      </c>
      <c r="B79" s="255" t="s">
        <v>316</v>
      </c>
      <c r="C79" s="256">
        <v>0.48713000000000001</v>
      </c>
      <c r="D79" s="254" t="s">
        <v>287</v>
      </c>
      <c r="E79" s="254"/>
      <c r="F79" s="254"/>
      <c r="G79" s="273">
        <v>60.01</v>
      </c>
      <c r="H79" s="254"/>
      <c r="I79" s="258">
        <v>14.616300000000001</v>
      </c>
      <c r="K79" s="140">
        <v>5914389</v>
      </c>
    </row>
    <row r="80" spans="1:11">
      <c r="A80" s="254" t="s">
        <v>304</v>
      </c>
      <c r="B80" s="255" t="s">
        <v>317</v>
      </c>
      <c r="C80" s="256">
        <v>9.3679999999999999E-2</v>
      </c>
      <c r="D80" s="254" t="s">
        <v>287</v>
      </c>
      <c r="E80" s="254"/>
      <c r="F80" s="254"/>
      <c r="G80" s="273">
        <v>60.01</v>
      </c>
      <c r="H80" s="254"/>
      <c r="I80" s="258">
        <v>2.8109000000000002</v>
      </c>
      <c r="K80" s="140">
        <v>5914389</v>
      </c>
    </row>
    <row r="81" spans="1:11">
      <c r="A81" s="254" t="s">
        <v>306</v>
      </c>
      <c r="B81" s="255" t="s">
        <v>318</v>
      </c>
      <c r="C81" s="256">
        <v>9.3679999999999999E-2</v>
      </c>
      <c r="D81" s="254" t="s">
        <v>287</v>
      </c>
      <c r="E81" s="254"/>
      <c r="F81" s="254"/>
      <c r="G81" s="273">
        <v>60.01</v>
      </c>
      <c r="H81" s="254"/>
      <c r="I81" s="258">
        <v>2.8109000000000002</v>
      </c>
      <c r="K81" s="140">
        <v>5914389</v>
      </c>
    </row>
    <row r="82" spans="1:11">
      <c r="A82" s="254" t="s">
        <v>308</v>
      </c>
      <c r="B82" s="255" t="s">
        <v>319</v>
      </c>
      <c r="C82" s="256">
        <v>5.62E-2</v>
      </c>
      <c r="D82" s="254" t="s">
        <v>287</v>
      </c>
      <c r="E82" s="254"/>
      <c r="F82" s="254"/>
      <c r="G82" s="273">
        <v>60.01</v>
      </c>
      <c r="H82" s="254"/>
      <c r="I82" s="258">
        <v>1.349</v>
      </c>
      <c r="K82" s="140">
        <v>5914366</v>
      </c>
    </row>
    <row r="83" spans="1:11">
      <c r="A83" s="254" t="s">
        <v>314</v>
      </c>
      <c r="B83" s="255" t="s">
        <v>320</v>
      </c>
      <c r="C83" s="256">
        <v>0.20609</v>
      </c>
      <c r="D83" s="254" t="s">
        <v>287</v>
      </c>
      <c r="E83" s="254"/>
      <c r="F83" s="254"/>
      <c r="G83" s="273">
        <v>60.01</v>
      </c>
      <c r="H83" s="254"/>
      <c r="I83" s="258">
        <v>6.1837</v>
      </c>
      <c r="K83" s="140">
        <v>5914389</v>
      </c>
    </row>
    <row r="84" spans="1:11">
      <c r="A84" s="274"/>
      <c r="B84" s="274"/>
      <c r="C84" s="944" t="s">
        <v>288</v>
      </c>
      <c r="D84" s="944"/>
      <c r="E84" s="944"/>
      <c r="F84" s="944"/>
      <c r="G84" s="944"/>
      <c r="H84" s="260"/>
      <c r="I84" s="260">
        <v>27.770800000000001</v>
      </c>
    </row>
    <row r="85" spans="1:11" ht="16.5" thickBot="1">
      <c r="A85" s="275"/>
      <c r="B85" s="275"/>
      <c r="C85" s="276"/>
      <c r="D85" s="575">
        <v>6416078</v>
      </c>
      <c r="E85" s="928" t="s">
        <v>289</v>
      </c>
      <c r="F85" s="928"/>
      <c r="G85" s="928"/>
      <c r="H85" s="275"/>
      <c r="I85" s="277">
        <v>151.16999999999999</v>
      </c>
    </row>
    <row r="86" spans="1:11" ht="15.75" thickTop="1">
      <c r="A86" s="230" t="s">
        <v>291</v>
      </c>
    </row>
    <row r="88" spans="1:11" ht="23.25" thickBot="1">
      <c r="A88" s="231" t="s">
        <v>237</v>
      </c>
      <c r="B88" s="232"/>
      <c r="C88" s="232"/>
      <c r="D88" s="232"/>
      <c r="E88" s="232"/>
      <c r="F88" s="232"/>
      <c r="G88" s="232"/>
      <c r="H88" s="232"/>
      <c r="I88" s="233" t="s">
        <v>214</v>
      </c>
    </row>
    <row r="89" spans="1:11" ht="18.75" thickTop="1">
      <c r="A89" s="234" t="s">
        <v>238</v>
      </c>
      <c r="B89" s="234"/>
      <c r="C89" s="234"/>
      <c r="D89" s="234" t="s">
        <v>743</v>
      </c>
      <c r="E89" s="234"/>
      <c r="F89" s="234"/>
      <c r="G89" s="234"/>
      <c r="H89" s="234"/>
      <c r="I89" s="234"/>
    </row>
    <row r="90" spans="1:11" ht="15.75">
      <c r="A90" s="235" t="s">
        <v>239</v>
      </c>
      <c r="B90" s="235"/>
      <c r="C90" s="235"/>
      <c r="D90" s="235" t="s">
        <v>744</v>
      </c>
      <c r="E90" s="235"/>
      <c r="F90" s="235"/>
      <c r="G90" s="236" t="s">
        <v>240</v>
      </c>
      <c r="H90" s="237">
        <v>457.16</v>
      </c>
      <c r="I90" s="238" t="s">
        <v>14</v>
      </c>
    </row>
    <row r="91" spans="1:11" ht="32.25" customHeight="1" thickBot="1">
      <c r="A91" s="239">
        <v>5914647</v>
      </c>
      <c r="B91" s="941" t="s">
        <v>321</v>
      </c>
      <c r="C91" s="941"/>
      <c r="D91" s="941"/>
      <c r="E91" s="941"/>
      <c r="F91" s="941"/>
      <c r="G91" s="941"/>
      <c r="H91" s="942" t="s">
        <v>242</v>
      </c>
      <c r="I91" s="943"/>
    </row>
    <row r="92" spans="1:11" ht="15.75" thickBot="1">
      <c r="A92" s="936" t="s">
        <v>243</v>
      </c>
      <c r="B92" s="936"/>
      <c r="C92" s="938" t="s">
        <v>244</v>
      </c>
      <c r="D92" s="929" t="s">
        <v>245</v>
      </c>
      <c r="E92" s="929"/>
      <c r="F92" s="929" t="s">
        <v>246</v>
      </c>
      <c r="G92" s="929"/>
      <c r="H92" s="240"/>
      <c r="I92" s="240" t="s">
        <v>247</v>
      </c>
    </row>
    <row r="93" spans="1:11" ht="15.75" thickBot="1">
      <c r="A93" s="937"/>
      <c r="B93" s="937"/>
      <c r="C93" s="939"/>
      <c r="D93" s="241" t="s">
        <v>248</v>
      </c>
      <c r="E93" s="241" t="s">
        <v>249</v>
      </c>
      <c r="F93" s="241" t="s">
        <v>250</v>
      </c>
      <c r="G93" s="241" t="s">
        <v>251</v>
      </c>
      <c r="H93" s="241"/>
      <c r="I93" s="241" t="s">
        <v>252</v>
      </c>
    </row>
    <row r="94" spans="1:11">
      <c r="A94" s="242" t="s">
        <v>322</v>
      </c>
      <c r="B94" s="243" t="s">
        <v>323</v>
      </c>
      <c r="C94" s="244">
        <v>3</v>
      </c>
      <c r="D94" s="245">
        <v>0.86</v>
      </c>
      <c r="E94" s="245">
        <v>0.14000000000000001</v>
      </c>
      <c r="F94" s="246">
        <v>187.09909999999999</v>
      </c>
      <c r="G94" s="246">
        <v>56.936199999999999</v>
      </c>
      <c r="H94" s="247"/>
      <c r="I94" s="246">
        <v>506.62889999999999</v>
      </c>
    </row>
    <row r="95" spans="1:11" ht="15.75" thickBot="1">
      <c r="A95" s="248"/>
      <c r="B95" s="248"/>
      <c r="C95" s="248"/>
      <c r="D95" s="248"/>
      <c r="E95" s="248"/>
      <c r="F95" s="248"/>
      <c r="G95" s="249" t="s">
        <v>259</v>
      </c>
      <c r="H95" s="250"/>
      <c r="I95" s="251">
        <v>506.62889999999999</v>
      </c>
    </row>
    <row r="96" spans="1:11" ht="15.75" thickBot="1">
      <c r="A96" s="252" t="s">
        <v>260</v>
      </c>
      <c r="B96" s="252"/>
      <c r="C96" s="253" t="s">
        <v>244</v>
      </c>
      <c r="D96" s="253" t="s">
        <v>261</v>
      </c>
      <c r="E96" s="929" t="s">
        <v>246</v>
      </c>
      <c r="F96" s="930"/>
      <c r="G96" s="931" t="s">
        <v>262</v>
      </c>
      <c r="H96" s="931"/>
      <c r="I96" s="931"/>
    </row>
    <row r="97" spans="1:9">
      <c r="A97" s="257"/>
      <c r="B97" s="257"/>
      <c r="C97" s="927" t="s">
        <v>265</v>
      </c>
      <c r="D97" s="932"/>
      <c r="E97" s="932"/>
      <c r="F97" s="932"/>
      <c r="G97" s="932"/>
      <c r="H97" s="932" t="s">
        <v>116</v>
      </c>
      <c r="I97" s="932"/>
    </row>
    <row r="98" spans="1:9" ht="15.75" thickBot="1">
      <c r="A98" s="248"/>
      <c r="B98" s="248"/>
      <c r="C98" s="933" t="s">
        <v>266</v>
      </c>
      <c r="D98" s="934"/>
      <c r="E98" s="934"/>
      <c r="F98" s="934"/>
      <c r="G98" s="934"/>
      <c r="H98" s="250"/>
      <c r="I98" s="251">
        <v>506.62889999999999</v>
      </c>
    </row>
    <row r="99" spans="1:9">
      <c r="A99" s="257"/>
      <c r="B99" s="257"/>
      <c r="C99" s="927" t="s">
        <v>267</v>
      </c>
      <c r="D99" s="932"/>
      <c r="E99" s="932"/>
      <c r="F99" s="932"/>
      <c r="G99" s="932"/>
      <c r="H99" s="258"/>
      <c r="I99" s="259">
        <v>1.1082000000000001</v>
      </c>
    </row>
    <row r="100" spans="1:9">
      <c r="A100" s="257"/>
      <c r="B100" s="257"/>
      <c r="C100" s="258"/>
      <c r="D100" s="258"/>
      <c r="E100" s="258"/>
      <c r="F100" s="258"/>
      <c r="G100" s="260" t="s">
        <v>268</v>
      </c>
      <c r="H100" s="258"/>
      <c r="I100" s="246" t="s">
        <v>116</v>
      </c>
    </row>
    <row r="101" spans="1:9" ht="15.75" thickBot="1">
      <c r="A101" s="248"/>
      <c r="B101" s="248"/>
      <c r="C101" s="250"/>
      <c r="D101" s="250"/>
      <c r="E101" s="250"/>
      <c r="F101" s="250"/>
      <c r="G101" s="249" t="s">
        <v>269</v>
      </c>
      <c r="H101" s="250"/>
      <c r="I101" s="250" t="s">
        <v>116</v>
      </c>
    </row>
    <row r="102" spans="1:9" ht="15.75" thickBot="1">
      <c r="A102" s="252" t="s">
        <v>270</v>
      </c>
      <c r="B102" s="252"/>
      <c r="C102" s="253" t="s">
        <v>244</v>
      </c>
      <c r="D102" s="253" t="s">
        <v>261</v>
      </c>
      <c r="E102" s="931" t="s">
        <v>271</v>
      </c>
      <c r="F102" s="931"/>
      <c r="G102" s="931" t="s">
        <v>272</v>
      </c>
      <c r="H102" s="931"/>
      <c r="I102" s="931"/>
    </row>
    <row r="103" spans="1:9" ht="15.75" thickBot="1">
      <c r="A103" s="263"/>
      <c r="B103" s="263"/>
      <c r="C103" s="931" t="s">
        <v>273</v>
      </c>
      <c r="D103" s="935"/>
      <c r="E103" s="935"/>
      <c r="F103" s="935"/>
      <c r="G103" s="935"/>
      <c r="H103" s="263"/>
      <c r="I103" s="263"/>
    </row>
    <row r="104" spans="1:9" ht="15.75" thickBot="1">
      <c r="A104" s="252" t="s">
        <v>274</v>
      </c>
      <c r="B104" s="252"/>
      <c r="C104" s="253" t="s">
        <v>244</v>
      </c>
      <c r="D104" s="253" t="s">
        <v>261</v>
      </c>
      <c r="E104" s="931" t="s">
        <v>272</v>
      </c>
      <c r="F104" s="931"/>
      <c r="G104" s="931" t="s">
        <v>272</v>
      </c>
      <c r="H104" s="931"/>
      <c r="I104" s="931"/>
    </row>
    <row r="105" spans="1:9" ht="15.75" thickBot="1">
      <c r="A105" s="263"/>
      <c r="B105" s="263"/>
      <c r="C105" s="931" t="s">
        <v>276</v>
      </c>
      <c r="D105" s="935"/>
      <c r="E105" s="935"/>
      <c r="F105" s="935"/>
      <c r="G105" s="935"/>
      <c r="H105" s="264"/>
      <c r="I105" s="264"/>
    </row>
    <row r="106" spans="1:9" ht="15.75" thickBot="1">
      <c r="A106" s="252"/>
      <c r="B106" s="252"/>
      <c r="C106" s="265"/>
      <c r="D106" s="265"/>
      <c r="E106" s="265"/>
      <c r="F106" s="265"/>
      <c r="G106" s="265" t="s">
        <v>277</v>
      </c>
      <c r="H106" s="265"/>
      <c r="I106" s="266">
        <v>1.1082000000000001</v>
      </c>
    </row>
    <row r="107" spans="1:9" ht="15.75" thickBot="1">
      <c r="A107" s="252" t="s">
        <v>278</v>
      </c>
      <c r="B107" s="252"/>
      <c r="C107" s="253" t="s">
        <v>279</v>
      </c>
      <c r="D107" s="253" t="s">
        <v>244</v>
      </c>
      <c r="E107" s="253" t="s">
        <v>261</v>
      </c>
      <c r="F107" s="931" t="s">
        <v>272</v>
      </c>
      <c r="G107" s="931"/>
      <c r="H107" s="931" t="s">
        <v>272</v>
      </c>
      <c r="I107" s="931"/>
    </row>
    <row r="108" spans="1:9" ht="15.75" thickBot="1">
      <c r="A108" s="252"/>
      <c r="B108" s="252"/>
      <c r="C108" s="931" t="s">
        <v>281</v>
      </c>
      <c r="D108" s="931"/>
      <c r="E108" s="931"/>
      <c r="F108" s="931"/>
      <c r="G108" s="931"/>
      <c r="H108" s="265"/>
      <c r="I108" s="265"/>
    </row>
    <row r="109" spans="1:9" ht="15.75" thickBot="1">
      <c r="A109" s="936" t="s">
        <v>282</v>
      </c>
      <c r="B109" s="936"/>
      <c r="C109" s="938" t="s">
        <v>244</v>
      </c>
      <c r="D109" s="938" t="s">
        <v>261</v>
      </c>
      <c r="E109" s="940" t="s">
        <v>283</v>
      </c>
      <c r="F109" s="940"/>
      <c r="G109" s="940"/>
      <c r="H109" s="271"/>
      <c r="I109" s="938" t="s">
        <v>272</v>
      </c>
    </row>
    <row r="110" spans="1:9" ht="15.75" thickBot="1">
      <c r="A110" s="937"/>
      <c r="B110" s="937"/>
      <c r="C110" s="939"/>
      <c r="D110" s="939"/>
      <c r="E110" s="272" t="s">
        <v>284</v>
      </c>
      <c r="F110" s="272" t="s">
        <v>285</v>
      </c>
      <c r="G110" s="272" t="s">
        <v>286</v>
      </c>
      <c r="H110" s="272"/>
      <c r="I110" s="939"/>
    </row>
    <row r="111" spans="1:9">
      <c r="A111" s="278"/>
      <c r="B111" s="278"/>
      <c r="C111" s="927" t="s">
        <v>288</v>
      </c>
      <c r="D111" s="927"/>
      <c r="E111" s="927"/>
      <c r="F111" s="927"/>
      <c r="G111" s="927"/>
      <c r="H111" s="279"/>
      <c r="I111" s="280"/>
    </row>
    <row r="112" spans="1:9" ht="16.5" thickBot="1">
      <c r="A112" s="239"/>
      <c r="B112" s="275"/>
      <c r="C112" s="535"/>
      <c r="D112" s="575">
        <v>5914647</v>
      </c>
      <c r="E112" s="928" t="s">
        <v>289</v>
      </c>
      <c r="F112" s="928"/>
      <c r="G112" s="928"/>
      <c r="H112" s="275"/>
      <c r="I112" s="281">
        <v>1.1082000000000001</v>
      </c>
    </row>
    <row r="113" spans="1:9">
      <c r="A113" s="230" t="s">
        <v>291</v>
      </c>
    </row>
    <row r="114" spans="1:9">
      <c r="A114" s="230"/>
    </row>
    <row r="115" spans="1:9" ht="23.25" thickBot="1">
      <c r="A115" s="231" t="s">
        <v>237</v>
      </c>
      <c r="B115" s="232"/>
      <c r="C115" s="232"/>
      <c r="D115" s="232"/>
      <c r="E115" s="232"/>
      <c r="F115" s="232"/>
      <c r="G115" s="232"/>
      <c r="H115" s="232"/>
      <c r="I115" s="233" t="s">
        <v>214</v>
      </c>
    </row>
    <row r="116" spans="1:9" ht="18.75" thickTop="1">
      <c r="A116" s="234" t="s">
        <v>238</v>
      </c>
      <c r="B116" s="234"/>
      <c r="C116" s="234"/>
      <c r="D116" s="234" t="s">
        <v>743</v>
      </c>
      <c r="E116" s="234"/>
      <c r="F116" s="234"/>
      <c r="G116" s="234"/>
      <c r="H116" s="234"/>
      <c r="I116" s="234"/>
    </row>
    <row r="117" spans="1:9" ht="15.75">
      <c r="A117" s="235" t="s">
        <v>239</v>
      </c>
      <c r="B117" s="235"/>
      <c r="C117" s="235"/>
      <c r="D117" s="235" t="s">
        <v>744</v>
      </c>
      <c r="E117" s="235"/>
      <c r="F117" s="235"/>
      <c r="G117" s="236" t="s">
        <v>240</v>
      </c>
      <c r="H117" s="237">
        <v>25.97</v>
      </c>
      <c r="I117" s="238" t="s">
        <v>14</v>
      </c>
    </row>
    <row r="118" spans="1:9" ht="16.5" thickBot="1">
      <c r="A118" s="239">
        <v>5914363</v>
      </c>
      <c r="B118" s="941" t="s">
        <v>324</v>
      </c>
      <c r="C118" s="941"/>
      <c r="D118" s="941"/>
      <c r="E118" s="941"/>
      <c r="F118" s="941"/>
      <c r="G118" s="941"/>
      <c r="H118" s="942" t="s">
        <v>242</v>
      </c>
      <c r="I118" s="943"/>
    </row>
    <row r="119" spans="1:9" ht="15.75" thickBot="1">
      <c r="A119" s="936" t="s">
        <v>243</v>
      </c>
      <c r="B119" s="936"/>
      <c r="C119" s="938" t="s">
        <v>244</v>
      </c>
      <c r="D119" s="929" t="s">
        <v>245</v>
      </c>
      <c r="E119" s="929"/>
      <c r="F119" s="929" t="s">
        <v>246</v>
      </c>
      <c r="G119" s="929"/>
      <c r="H119" s="240"/>
      <c r="I119" s="240" t="s">
        <v>247</v>
      </c>
    </row>
    <row r="120" spans="1:9" ht="15.75" thickBot="1">
      <c r="A120" s="937"/>
      <c r="B120" s="937"/>
      <c r="C120" s="939"/>
      <c r="D120" s="241" t="s">
        <v>248</v>
      </c>
      <c r="E120" s="241" t="s">
        <v>249</v>
      </c>
      <c r="F120" s="241" t="s">
        <v>250</v>
      </c>
      <c r="G120" s="241" t="s">
        <v>251</v>
      </c>
      <c r="H120" s="241"/>
      <c r="I120" s="241" t="s">
        <v>252</v>
      </c>
    </row>
    <row r="121" spans="1:9">
      <c r="A121" s="242" t="s">
        <v>325</v>
      </c>
      <c r="B121" s="243" t="s">
        <v>326</v>
      </c>
      <c r="C121" s="244">
        <v>1</v>
      </c>
      <c r="D121" s="245">
        <v>1</v>
      </c>
      <c r="E121" s="245">
        <v>0</v>
      </c>
      <c r="F121" s="246">
        <v>310.9049</v>
      </c>
      <c r="G121" s="246">
        <v>75.081900000000005</v>
      </c>
      <c r="H121" s="247"/>
      <c r="I121" s="246">
        <v>310.9049</v>
      </c>
    </row>
    <row r="122" spans="1:9" ht="15.75" thickBot="1">
      <c r="A122" s="248"/>
      <c r="B122" s="248"/>
      <c r="C122" s="248"/>
      <c r="D122" s="248"/>
      <c r="E122" s="248"/>
      <c r="F122" s="248"/>
      <c r="G122" s="249" t="s">
        <v>259</v>
      </c>
      <c r="H122" s="250"/>
      <c r="I122" s="251">
        <v>310.9049</v>
      </c>
    </row>
    <row r="123" spans="1:9" ht="15.75" thickBot="1">
      <c r="A123" s="252" t="s">
        <v>260</v>
      </c>
      <c r="B123" s="252"/>
      <c r="C123" s="253" t="s">
        <v>244</v>
      </c>
      <c r="D123" s="253" t="s">
        <v>261</v>
      </c>
      <c r="E123" s="929" t="s">
        <v>246</v>
      </c>
      <c r="F123" s="930"/>
      <c r="G123" s="931" t="s">
        <v>262</v>
      </c>
      <c r="H123" s="931"/>
      <c r="I123" s="931"/>
    </row>
    <row r="124" spans="1:9">
      <c r="A124" s="257"/>
      <c r="B124" s="257"/>
      <c r="C124" s="927" t="s">
        <v>265</v>
      </c>
      <c r="D124" s="932"/>
      <c r="E124" s="932"/>
      <c r="F124" s="932"/>
      <c r="G124" s="932"/>
      <c r="H124" s="932" t="s">
        <v>116</v>
      </c>
      <c r="I124" s="932"/>
    </row>
    <row r="125" spans="1:9" ht="15.75" thickBot="1">
      <c r="A125" s="248"/>
      <c r="B125" s="248"/>
      <c r="C125" s="933" t="s">
        <v>266</v>
      </c>
      <c r="D125" s="934"/>
      <c r="E125" s="934"/>
      <c r="F125" s="934"/>
      <c r="G125" s="934"/>
      <c r="H125" s="250"/>
      <c r="I125" s="251">
        <v>310.9049</v>
      </c>
    </row>
    <row r="126" spans="1:9">
      <c r="A126" s="257"/>
      <c r="B126" s="257"/>
      <c r="C126" s="927" t="s">
        <v>267</v>
      </c>
      <c r="D126" s="932"/>
      <c r="E126" s="932"/>
      <c r="F126" s="932"/>
      <c r="G126" s="932"/>
      <c r="H126" s="258"/>
      <c r="I126" s="259">
        <v>11.9717</v>
      </c>
    </row>
    <row r="127" spans="1:9">
      <c r="A127" s="257"/>
      <c r="B127" s="257"/>
      <c r="C127" s="258"/>
      <c r="D127" s="258"/>
      <c r="E127" s="258"/>
      <c r="F127" s="258"/>
      <c r="G127" s="260" t="s">
        <v>268</v>
      </c>
      <c r="H127" s="258"/>
      <c r="I127" s="246" t="s">
        <v>116</v>
      </c>
    </row>
    <row r="128" spans="1:9" ht="15.75" thickBot="1">
      <c r="A128" s="248"/>
      <c r="B128" s="248"/>
      <c r="C128" s="250"/>
      <c r="D128" s="250"/>
      <c r="E128" s="250"/>
      <c r="F128" s="250"/>
      <c r="G128" s="249" t="s">
        <v>269</v>
      </c>
      <c r="H128" s="250"/>
      <c r="I128" s="250" t="s">
        <v>116</v>
      </c>
    </row>
    <row r="129" spans="1:9" ht="15.75" thickBot="1">
      <c r="A129" s="252" t="s">
        <v>270</v>
      </c>
      <c r="B129" s="252"/>
      <c r="C129" s="253" t="s">
        <v>244</v>
      </c>
      <c r="D129" s="253" t="s">
        <v>261</v>
      </c>
      <c r="E129" s="931" t="s">
        <v>271</v>
      </c>
      <c r="F129" s="931"/>
      <c r="G129" s="931" t="s">
        <v>272</v>
      </c>
      <c r="H129" s="931"/>
      <c r="I129" s="931"/>
    </row>
    <row r="130" spans="1:9" ht="15.75" thickBot="1">
      <c r="A130" s="263"/>
      <c r="B130" s="263"/>
      <c r="C130" s="931" t="s">
        <v>273</v>
      </c>
      <c r="D130" s="935"/>
      <c r="E130" s="935"/>
      <c r="F130" s="935"/>
      <c r="G130" s="935"/>
      <c r="H130" s="263"/>
      <c r="I130" s="263"/>
    </row>
    <row r="131" spans="1:9" ht="15.75" thickBot="1">
      <c r="A131" s="252" t="s">
        <v>274</v>
      </c>
      <c r="B131" s="252"/>
      <c r="C131" s="253" t="s">
        <v>244</v>
      </c>
      <c r="D131" s="253" t="s">
        <v>261</v>
      </c>
      <c r="E131" s="931" t="s">
        <v>272</v>
      </c>
      <c r="F131" s="931"/>
      <c r="G131" s="931" t="s">
        <v>272</v>
      </c>
      <c r="H131" s="931"/>
      <c r="I131" s="931"/>
    </row>
    <row r="132" spans="1:9" ht="15.75" thickBot="1">
      <c r="A132" s="263"/>
      <c r="B132" s="263"/>
      <c r="C132" s="931" t="s">
        <v>276</v>
      </c>
      <c r="D132" s="935"/>
      <c r="E132" s="935"/>
      <c r="F132" s="935"/>
      <c r="G132" s="935"/>
      <c r="H132" s="264"/>
      <c r="I132" s="264"/>
    </row>
    <row r="133" spans="1:9" ht="15.75" thickBot="1">
      <c r="A133" s="252"/>
      <c r="B133" s="252"/>
      <c r="C133" s="265"/>
      <c r="D133" s="265"/>
      <c r="E133" s="265"/>
      <c r="F133" s="265"/>
      <c r="G133" s="265" t="s">
        <v>277</v>
      </c>
      <c r="H133" s="265"/>
      <c r="I133" s="266">
        <v>11.9717</v>
      </c>
    </row>
    <row r="134" spans="1:9" ht="15.75" thickBot="1">
      <c r="A134" s="252" t="s">
        <v>278</v>
      </c>
      <c r="B134" s="252"/>
      <c r="C134" s="253" t="s">
        <v>279</v>
      </c>
      <c r="D134" s="253" t="s">
        <v>244</v>
      </c>
      <c r="E134" s="253" t="s">
        <v>261</v>
      </c>
      <c r="F134" s="931" t="s">
        <v>272</v>
      </c>
      <c r="G134" s="931"/>
      <c r="H134" s="931" t="s">
        <v>272</v>
      </c>
      <c r="I134" s="931"/>
    </row>
    <row r="135" spans="1:9" ht="15.75" thickBot="1">
      <c r="A135" s="252"/>
      <c r="B135" s="252"/>
      <c r="C135" s="931" t="s">
        <v>281</v>
      </c>
      <c r="D135" s="931"/>
      <c r="E135" s="931"/>
      <c r="F135" s="931"/>
      <c r="G135" s="931"/>
      <c r="H135" s="265"/>
      <c r="I135" s="265"/>
    </row>
    <row r="136" spans="1:9" ht="15.75" thickBot="1">
      <c r="A136" s="936" t="s">
        <v>282</v>
      </c>
      <c r="B136" s="936"/>
      <c r="C136" s="938" t="s">
        <v>244</v>
      </c>
      <c r="D136" s="938" t="s">
        <v>261</v>
      </c>
      <c r="E136" s="940" t="s">
        <v>283</v>
      </c>
      <c r="F136" s="940"/>
      <c r="G136" s="940"/>
      <c r="H136" s="271"/>
      <c r="I136" s="938" t="s">
        <v>272</v>
      </c>
    </row>
    <row r="137" spans="1:9" ht="15.75" thickBot="1">
      <c r="A137" s="937"/>
      <c r="B137" s="937"/>
      <c r="C137" s="939"/>
      <c r="D137" s="939"/>
      <c r="E137" s="272" t="s">
        <v>284</v>
      </c>
      <c r="F137" s="272" t="s">
        <v>285</v>
      </c>
      <c r="G137" s="272" t="s">
        <v>286</v>
      </c>
      <c r="H137" s="272"/>
      <c r="I137" s="939"/>
    </row>
    <row r="138" spans="1:9">
      <c r="A138" s="278"/>
      <c r="B138" s="278"/>
      <c r="C138" s="927" t="s">
        <v>288</v>
      </c>
      <c r="D138" s="927"/>
      <c r="E138" s="927"/>
      <c r="F138" s="927"/>
      <c r="G138" s="927"/>
      <c r="H138" s="279"/>
      <c r="I138" s="282"/>
    </row>
    <row r="139" spans="1:9" ht="16.5" thickBot="1">
      <c r="A139" s="275"/>
      <c r="B139" s="275"/>
      <c r="C139" s="276"/>
      <c r="D139" s="575">
        <v>5914363</v>
      </c>
      <c r="E139" s="928" t="s">
        <v>289</v>
      </c>
      <c r="F139" s="928"/>
      <c r="G139" s="928"/>
      <c r="H139" s="275"/>
      <c r="I139" s="283">
        <v>11.97</v>
      </c>
    </row>
    <row r="140" spans="1:9" ht="15.75" thickTop="1">
      <c r="A140" s="230" t="s">
        <v>291</v>
      </c>
    </row>
    <row r="142" spans="1:9" ht="23.25" thickBot="1">
      <c r="A142" s="231" t="s">
        <v>237</v>
      </c>
      <c r="B142" s="232"/>
      <c r="C142" s="232"/>
      <c r="D142" s="232"/>
      <c r="E142" s="232"/>
      <c r="F142" s="232"/>
      <c r="G142" s="232"/>
      <c r="H142" s="232"/>
      <c r="I142" s="233" t="s">
        <v>214</v>
      </c>
    </row>
    <row r="143" spans="1:9" ht="18.75" thickTop="1">
      <c r="A143" s="234" t="s">
        <v>238</v>
      </c>
      <c r="B143" s="234"/>
      <c r="C143" s="234"/>
      <c r="D143" s="234" t="s">
        <v>743</v>
      </c>
      <c r="E143" s="234"/>
      <c r="F143" s="234"/>
      <c r="G143" s="234"/>
      <c r="H143" s="234"/>
      <c r="I143" s="234"/>
    </row>
    <row r="144" spans="1:9" ht="15.75">
      <c r="A144" s="235" t="s">
        <v>239</v>
      </c>
      <c r="B144" s="235"/>
      <c r="C144" s="235"/>
      <c r="D144" s="235" t="s">
        <v>744</v>
      </c>
      <c r="E144" s="235"/>
      <c r="F144" s="235"/>
      <c r="G144" s="236" t="s">
        <v>240</v>
      </c>
      <c r="H144" s="237">
        <v>373.5</v>
      </c>
      <c r="I144" s="238" t="s">
        <v>287</v>
      </c>
    </row>
    <row r="145" spans="1:9" ht="16.5" thickBot="1">
      <c r="A145" s="239">
        <v>5914389</v>
      </c>
      <c r="B145" s="941" t="s">
        <v>327</v>
      </c>
      <c r="C145" s="941"/>
      <c r="D145" s="941"/>
      <c r="E145" s="941"/>
      <c r="F145" s="941"/>
      <c r="G145" s="941"/>
      <c r="H145" s="942" t="s">
        <v>242</v>
      </c>
      <c r="I145" s="943"/>
    </row>
    <row r="146" spans="1:9" ht="15.75" thickBot="1">
      <c r="A146" s="936" t="s">
        <v>243</v>
      </c>
      <c r="B146" s="936"/>
      <c r="C146" s="938" t="s">
        <v>244</v>
      </c>
      <c r="D146" s="929" t="s">
        <v>245</v>
      </c>
      <c r="E146" s="929"/>
      <c r="F146" s="929" t="s">
        <v>246</v>
      </c>
      <c r="G146" s="929"/>
      <c r="H146" s="240"/>
      <c r="I146" s="240" t="s">
        <v>247</v>
      </c>
    </row>
    <row r="147" spans="1:9" ht="15.75" thickBot="1">
      <c r="A147" s="937"/>
      <c r="B147" s="937"/>
      <c r="C147" s="939"/>
      <c r="D147" s="241" t="s">
        <v>248</v>
      </c>
      <c r="E147" s="241" t="s">
        <v>249</v>
      </c>
      <c r="F147" s="241" t="s">
        <v>250</v>
      </c>
      <c r="G147" s="241" t="s">
        <v>251</v>
      </c>
      <c r="H147" s="241"/>
      <c r="I147" s="241" t="s">
        <v>252</v>
      </c>
    </row>
    <row r="148" spans="1:9">
      <c r="A148" s="242" t="s">
        <v>322</v>
      </c>
      <c r="B148" s="243" t="s">
        <v>323</v>
      </c>
      <c r="C148" s="244">
        <v>1</v>
      </c>
      <c r="D148" s="245">
        <v>1</v>
      </c>
      <c r="E148" s="245">
        <v>0</v>
      </c>
      <c r="F148" s="246">
        <v>187.09909999999999</v>
      </c>
      <c r="G148" s="246">
        <v>56.936199999999999</v>
      </c>
      <c r="H148" s="247"/>
      <c r="I148" s="246">
        <v>187.09909999999999</v>
      </c>
    </row>
    <row r="149" spans="1:9" ht="15.75" thickBot="1">
      <c r="A149" s="248"/>
      <c r="B149" s="248"/>
      <c r="C149" s="248"/>
      <c r="D149" s="248"/>
      <c r="E149" s="248"/>
      <c r="F149" s="248"/>
      <c r="G149" s="249" t="s">
        <v>259</v>
      </c>
      <c r="H149" s="250"/>
      <c r="I149" s="251">
        <v>187.09909999999999</v>
      </c>
    </row>
    <row r="150" spans="1:9" ht="15.75" thickBot="1">
      <c r="A150" s="252" t="s">
        <v>260</v>
      </c>
      <c r="B150" s="252"/>
      <c r="C150" s="253" t="s">
        <v>244</v>
      </c>
      <c r="D150" s="253" t="s">
        <v>261</v>
      </c>
      <c r="E150" s="929" t="s">
        <v>246</v>
      </c>
      <c r="F150" s="930"/>
      <c r="G150" s="931" t="s">
        <v>262</v>
      </c>
      <c r="H150" s="931"/>
      <c r="I150" s="931"/>
    </row>
    <row r="151" spans="1:9">
      <c r="A151" s="257"/>
      <c r="B151" s="257"/>
      <c r="C151" s="927" t="s">
        <v>265</v>
      </c>
      <c r="D151" s="932"/>
      <c r="E151" s="932"/>
      <c r="F151" s="932"/>
      <c r="G151" s="932"/>
      <c r="H151" s="932" t="s">
        <v>116</v>
      </c>
      <c r="I151" s="932"/>
    </row>
    <row r="152" spans="1:9" ht="15.75" thickBot="1">
      <c r="A152" s="248"/>
      <c r="B152" s="248"/>
      <c r="C152" s="933" t="s">
        <v>266</v>
      </c>
      <c r="D152" s="934"/>
      <c r="E152" s="934"/>
      <c r="F152" s="934"/>
      <c r="G152" s="934"/>
      <c r="H152" s="250"/>
      <c r="I152" s="251">
        <v>187.09909999999999</v>
      </c>
    </row>
    <row r="153" spans="1:9">
      <c r="A153" s="257"/>
      <c r="B153" s="257"/>
      <c r="C153" s="927" t="s">
        <v>267</v>
      </c>
      <c r="D153" s="932"/>
      <c r="E153" s="932"/>
      <c r="F153" s="932"/>
      <c r="G153" s="932"/>
      <c r="H153" s="258"/>
      <c r="I153" s="259">
        <v>0.50090000000000001</v>
      </c>
    </row>
    <row r="154" spans="1:9">
      <c r="A154" s="257"/>
      <c r="B154" s="257"/>
      <c r="C154" s="258"/>
      <c r="D154" s="258"/>
      <c r="E154" s="258"/>
      <c r="F154" s="258"/>
      <c r="G154" s="260" t="s">
        <v>268</v>
      </c>
      <c r="H154" s="258"/>
      <c r="I154" s="246" t="s">
        <v>116</v>
      </c>
    </row>
    <row r="155" spans="1:9" ht="15.75" thickBot="1">
      <c r="A155" s="248"/>
      <c r="B155" s="248"/>
      <c r="C155" s="250"/>
      <c r="D155" s="250"/>
      <c r="E155" s="250"/>
      <c r="F155" s="250"/>
      <c r="G155" s="249" t="s">
        <v>269</v>
      </c>
      <c r="H155" s="250"/>
      <c r="I155" s="250" t="s">
        <v>116</v>
      </c>
    </row>
    <row r="156" spans="1:9" ht="15.75" thickBot="1">
      <c r="A156" s="252" t="s">
        <v>270</v>
      </c>
      <c r="B156" s="252"/>
      <c r="C156" s="253" t="s">
        <v>244</v>
      </c>
      <c r="D156" s="253" t="s">
        <v>261</v>
      </c>
      <c r="E156" s="931" t="s">
        <v>271</v>
      </c>
      <c r="F156" s="931"/>
      <c r="G156" s="931" t="s">
        <v>272</v>
      </c>
      <c r="H156" s="931"/>
      <c r="I156" s="931"/>
    </row>
    <row r="157" spans="1:9" ht="15.75" thickBot="1">
      <c r="A157" s="263"/>
      <c r="B157" s="263"/>
      <c r="C157" s="931" t="s">
        <v>273</v>
      </c>
      <c r="D157" s="935"/>
      <c r="E157" s="935"/>
      <c r="F157" s="935"/>
      <c r="G157" s="935"/>
      <c r="H157" s="263"/>
      <c r="I157" s="263"/>
    </row>
    <row r="158" spans="1:9" ht="15.75" thickBot="1">
      <c r="A158" s="252" t="s">
        <v>274</v>
      </c>
      <c r="B158" s="252"/>
      <c r="C158" s="253" t="s">
        <v>244</v>
      </c>
      <c r="D158" s="253" t="s">
        <v>261</v>
      </c>
      <c r="E158" s="931" t="s">
        <v>272</v>
      </c>
      <c r="F158" s="931"/>
      <c r="G158" s="931" t="s">
        <v>272</v>
      </c>
      <c r="H158" s="931"/>
      <c r="I158" s="931"/>
    </row>
    <row r="159" spans="1:9" ht="15.75" thickBot="1">
      <c r="A159" s="263"/>
      <c r="B159" s="263"/>
      <c r="C159" s="931" t="s">
        <v>276</v>
      </c>
      <c r="D159" s="935"/>
      <c r="E159" s="935"/>
      <c r="F159" s="935"/>
      <c r="G159" s="935"/>
      <c r="H159" s="264"/>
      <c r="I159" s="264"/>
    </row>
    <row r="160" spans="1:9" ht="15.75" thickBot="1">
      <c r="A160" s="252"/>
      <c r="B160" s="252"/>
      <c r="C160" s="265"/>
      <c r="D160" s="265"/>
      <c r="E160" s="265"/>
      <c r="F160" s="265"/>
      <c r="G160" s="265" t="s">
        <v>277</v>
      </c>
      <c r="H160" s="265"/>
      <c r="I160" s="266">
        <v>0.50090000000000001</v>
      </c>
    </row>
    <row r="161" spans="1:9" ht="15.75" thickBot="1">
      <c r="A161" s="252" t="s">
        <v>278</v>
      </c>
      <c r="B161" s="252"/>
      <c r="C161" s="253" t="s">
        <v>279</v>
      </c>
      <c r="D161" s="253" t="s">
        <v>244</v>
      </c>
      <c r="E161" s="253" t="s">
        <v>261</v>
      </c>
      <c r="F161" s="931" t="s">
        <v>272</v>
      </c>
      <c r="G161" s="931"/>
      <c r="H161" s="931" t="s">
        <v>272</v>
      </c>
      <c r="I161" s="931"/>
    </row>
    <row r="162" spans="1:9" ht="15.75" thickBot="1">
      <c r="A162" s="252"/>
      <c r="B162" s="252"/>
      <c r="C162" s="931" t="s">
        <v>281</v>
      </c>
      <c r="D162" s="931"/>
      <c r="E162" s="931"/>
      <c r="F162" s="931"/>
      <c r="G162" s="931"/>
      <c r="H162" s="265"/>
      <c r="I162" s="265"/>
    </row>
    <row r="163" spans="1:9" ht="15.75" thickBot="1">
      <c r="A163" s="936" t="s">
        <v>282</v>
      </c>
      <c r="B163" s="936"/>
      <c r="C163" s="938" t="s">
        <v>244</v>
      </c>
      <c r="D163" s="938" t="s">
        <v>261</v>
      </c>
      <c r="E163" s="940" t="s">
        <v>283</v>
      </c>
      <c r="F163" s="940"/>
      <c r="G163" s="940"/>
      <c r="H163" s="271"/>
      <c r="I163" s="938" t="s">
        <v>272</v>
      </c>
    </row>
    <row r="164" spans="1:9" ht="15.75" thickBot="1">
      <c r="A164" s="937"/>
      <c r="B164" s="937"/>
      <c r="C164" s="939"/>
      <c r="D164" s="939"/>
      <c r="E164" s="272" t="s">
        <v>284</v>
      </c>
      <c r="F164" s="272" t="s">
        <v>285</v>
      </c>
      <c r="G164" s="272" t="s">
        <v>286</v>
      </c>
      <c r="H164" s="272"/>
      <c r="I164" s="939"/>
    </row>
    <row r="165" spans="1:9">
      <c r="A165" s="278"/>
      <c r="B165" s="278"/>
      <c r="C165" s="927" t="s">
        <v>288</v>
      </c>
      <c r="D165" s="927"/>
      <c r="E165" s="927"/>
      <c r="F165" s="927"/>
      <c r="G165" s="927"/>
      <c r="H165" s="279"/>
      <c r="I165" s="279" t="s">
        <v>116</v>
      </c>
    </row>
    <row r="166" spans="1:9" ht="16.5" thickBot="1">
      <c r="A166" s="275"/>
      <c r="B166" s="275"/>
      <c r="C166" s="276"/>
      <c r="D166" s="575">
        <v>5914389</v>
      </c>
      <c r="E166" s="928" t="s">
        <v>289</v>
      </c>
      <c r="F166" s="928"/>
      <c r="G166" s="928"/>
      <c r="H166" s="275"/>
      <c r="I166" s="277">
        <v>0.5</v>
      </c>
    </row>
    <row r="167" spans="1:9" ht="15.75" thickTop="1">
      <c r="A167" s="230" t="s">
        <v>291</v>
      </c>
    </row>
    <row r="169" spans="1:9" ht="23.25" thickBot="1">
      <c r="A169" s="231" t="s">
        <v>237</v>
      </c>
      <c r="B169" s="232"/>
      <c r="C169" s="232"/>
      <c r="D169" s="232"/>
      <c r="E169" s="232"/>
      <c r="F169" s="232"/>
      <c r="G169" s="232"/>
      <c r="H169" s="232"/>
      <c r="I169" s="233" t="s">
        <v>214</v>
      </c>
    </row>
    <row r="170" spans="1:9" ht="18.75" thickTop="1">
      <c r="A170" s="234" t="s">
        <v>238</v>
      </c>
      <c r="B170" s="234"/>
      <c r="C170" s="234"/>
      <c r="D170" s="234" t="s">
        <v>743</v>
      </c>
      <c r="E170" s="234"/>
      <c r="F170" s="234"/>
      <c r="G170" s="234"/>
      <c r="H170" s="234"/>
      <c r="I170" s="234"/>
    </row>
    <row r="171" spans="1:9" ht="15.75">
      <c r="A171" s="235" t="s">
        <v>239</v>
      </c>
      <c r="B171" s="235"/>
      <c r="C171" s="235"/>
      <c r="D171" s="235" t="s">
        <v>744</v>
      </c>
      <c r="E171" s="235"/>
      <c r="F171" s="235"/>
      <c r="G171" s="236" t="s">
        <v>240</v>
      </c>
      <c r="H171" s="237">
        <v>779.12</v>
      </c>
      <c r="I171" s="238" t="s">
        <v>287</v>
      </c>
    </row>
    <row r="172" spans="1:9" ht="16.5" thickBot="1">
      <c r="A172" s="239">
        <v>5914366</v>
      </c>
      <c r="B172" s="941" t="s">
        <v>328</v>
      </c>
      <c r="C172" s="941"/>
      <c r="D172" s="941"/>
      <c r="E172" s="941"/>
      <c r="F172" s="941"/>
      <c r="G172" s="941"/>
      <c r="H172" s="942" t="s">
        <v>242</v>
      </c>
      <c r="I172" s="943"/>
    </row>
    <row r="173" spans="1:9" ht="15.75" thickBot="1">
      <c r="A173" s="936" t="s">
        <v>243</v>
      </c>
      <c r="B173" s="936"/>
      <c r="C173" s="938" t="s">
        <v>244</v>
      </c>
      <c r="D173" s="929" t="s">
        <v>245</v>
      </c>
      <c r="E173" s="929"/>
      <c r="F173" s="929" t="s">
        <v>246</v>
      </c>
      <c r="G173" s="929"/>
      <c r="H173" s="240"/>
      <c r="I173" s="240" t="s">
        <v>247</v>
      </c>
    </row>
    <row r="174" spans="1:9" ht="15.75" thickBot="1">
      <c r="A174" s="937"/>
      <c r="B174" s="937"/>
      <c r="C174" s="939"/>
      <c r="D174" s="241" t="s">
        <v>248</v>
      </c>
      <c r="E174" s="241" t="s">
        <v>249</v>
      </c>
      <c r="F174" s="241" t="s">
        <v>250</v>
      </c>
      <c r="G174" s="241" t="s">
        <v>251</v>
      </c>
      <c r="H174" s="241"/>
      <c r="I174" s="241" t="s">
        <v>252</v>
      </c>
    </row>
    <row r="175" spans="1:9">
      <c r="A175" s="242" t="s">
        <v>325</v>
      </c>
      <c r="B175" s="243" t="s">
        <v>326</v>
      </c>
      <c r="C175" s="244">
        <v>1</v>
      </c>
      <c r="D175" s="245">
        <v>1</v>
      </c>
      <c r="E175" s="245">
        <v>0</v>
      </c>
      <c r="F175" s="246">
        <v>310.9049</v>
      </c>
      <c r="G175" s="246">
        <v>75.081900000000005</v>
      </c>
      <c r="H175" s="247"/>
      <c r="I175" s="246">
        <v>310.9049</v>
      </c>
    </row>
    <row r="176" spans="1:9" ht="15.75" thickBot="1">
      <c r="A176" s="248"/>
      <c r="B176" s="248"/>
      <c r="C176" s="248"/>
      <c r="D176" s="248"/>
      <c r="E176" s="248"/>
      <c r="F176" s="248"/>
      <c r="G176" s="249" t="s">
        <v>259</v>
      </c>
      <c r="H176" s="250"/>
      <c r="I176" s="251">
        <v>310.9049</v>
      </c>
    </row>
    <row r="177" spans="1:9" ht="15.75" thickBot="1">
      <c r="A177" s="252" t="s">
        <v>260</v>
      </c>
      <c r="B177" s="252"/>
      <c r="C177" s="253" t="s">
        <v>244</v>
      </c>
      <c r="D177" s="253" t="s">
        <v>261</v>
      </c>
      <c r="E177" s="929" t="s">
        <v>246</v>
      </c>
      <c r="F177" s="930"/>
      <c r="G177" s="931" t="s">
        <v>262</v>
      </c>
      <c r="H177" s="931"/>
      <c r="I177" s="931"/>
    </row>
    <row r="178" spans="1:9">
      <c r="A178" s="257"/>
      <c r="B178" s="257"/>
      <c r="C178" s="927" t="s">
        <v>265</v>
      </c>
      <c r="D178" s="932"/>
      <c r="E178" s="932"/>
      <c r="F178" s="932"/>
      <c r="G178" s="932"/>
      <c r="H178" s="932" t="s">
        <v>116</v>
      </c>
      <c r="I178" s="932"/>
    </row>
    <row r="179" spans="1:9" ht="15.75" thickBot="1">
      <c r="A179" s="248"/>
      <c r="B179" s="248"/>
      <c r="C179" s="933" t="s">
        <v>266</v>
      </c>
      <c r="D179" s="934"/>
      <c r="E179" s="934"/>
      <c r="F179" s="934"/>
      <c r="G179" s="934"/>
      <c r="H179" s="250"/>
      <c r="I179" s="251">
        <v>310.9049</v>
      </c>
    </row>
    <row r="180" spans="1:9">
      <c r="A180" s="257"/>
      <c r="B180" s="257"/>
      <c r="C180" s="927" t="s">
        <v>267</v>
      </c>
      <c r="D180" s="932"/>
      <c r="E180" s="932"/>
      <c r="F180" s="932"/>
      <c r="G180" s="932"/>
      <c r="H180" s="258"/>
      <c r="I180" s="259">
        <v>0.39900000000000002</v>
      </c>
    </row>
    <row r="181" spans="1:9">
      <c r="A181" s="257"/>
      <c r="B181" s="257"/>
      <c r="C181" s="258"/>
      <c r="D181" s="258"/>
      <c r="E181" s="258"/>
      <c r="F181" s="258"/>
      <c r="G181" s="260" t="s">
        <v>268</v>
      </c>
      <c r="H181" s="258"/>
      <c r="I181" s="246" t="s">
        <v>116</v>
      </c>
    </row>
    <row r="182" spans="1:9" ht="15.75" thickBot="1">
      <c r="A182" s="248"/>
      <c r="B182" s="248"/>
      <c r="C182" s="250"/>
      <c r="D182" s="250"/>
      <c r="E182" s="250"/>
      <c r="F182" s="250"/>
      <c r="G182" s="249" t="s">
        <v>269</v>
      </c>
      <c r="H182" s="250"/>
      <c r="I182" s="250" t="s">
        <v>116</v>
      </c>
    </row>
    <row r="183" spans="1:9" ht="15.75" thickBot="1">
      <c r="A183" s="252" t="s">
        <v>270</v>
      </c>
      <c r="B183" s="252"/>
      <c r="C183" s="253" t="s">
        <v>244</v>
      </c>
      <c r="D183" s="253" t="s">
        <v>261</v>
      </c>
      <c r="E183" s="931" t="s">
        <v>271</v>
      </c>
      <c r="F183" s="931"/>
      <c r="G183" s="931" t="s">
        <v>272</v>
      </c>
      <c r="H183" s="931"/>
      <c r="I183" s="931"/>
    </row>
    <row r="184" spans="1:9" ht="15.75" thickBot="1">
      <c r="A184" s="263"/>
      <c r="B184" s="263"/>
      <c r="C184" s="931" t="s">
        <v>273</v>
      </c>
      <c r="D184" s="935"/>
      <c r="E184" s="935"/>
      <c r="F184" s="935"/>
      <c r="G184" s="935"/>
      <c r="H184" s="263"/>
      <c r="I184" s="263"/>
    </row>
    <row r="185" spans="1:9" ht="15.75" thickBot="1">
      <c r="A185" s="252" t="s">
        <v>274</v>
      </c>
      <c r="B185" s="252"/>
      <c r="C185" s="253" t="s">
        <v>244</v>
      </c>
      <c r="D185" s="253" t="s">
        <v>261</v>
      </c>
      <c r="E185" s="931" t="s">
        <v>272</v>
      </c>
      <c r="F185" s="931"/>
      <c r="G185" s="931" t="s">
        <v>272</v>
      </c>
      <c r="H185" s="931"/>
      <c r="I185" s="931"/>
    </row>
    <row r="186" spans="1:9" ht="15.75" thickBot="1">
      <c r="A186" s="263"/>
      <c r="B186" s="263"/>
      <c r="C186" s="931" t="s">
        <v>276</v>
      </c>
      <c r="D186" s="935"/>
      <c r="E186" s="935"/>
      <c r="F186" s="935"/>
      <c r="G186" s="935"/>
      <c r="H186" s="264"/>
      <c r="I186" s="264"/>
    </row>
    <row r="187" spans="1:9" ht="15.75" thickBot="1">
      <c r="A187" s="252"/>
      <c r="B187" s="252"/>
      <c r="C187" s="265"/>
      <c r="D187" s="265"/>
      <c r="E187" s="265"/>
      <c r="F187" s="265"/>
      <c r="G187" s="265" t="s">
        <v>277</v>
      </c>
      <c r="H187" s="265"/>
      <c r="I187" s="266">
        <v>0.39900000000000002</v>
      </c>
    </row>
    <row r="188" spans="1:9" ht="15.75" thickBot="1">
      <c r="A188" s="252" t="s">
        <v>278</v>
      </c>
      <c r="B188" s="252"/>
      <c r="C188" s="253" t="s">
        <v>279</v>
      </c>
      <c r="D188" s="253" t="s">
        <v>244</v>
      </c>
      <c r="E188" s="253" t="s">
        <v>261</v>
      </c>
      <c r="F188" s="931" t="s">
        <v>272</v>
      </c>
      <c r="G188" s="931"/>
      <c r="H188" s="931" t="s">
        <v>272</v>
      </c>
      <c r="I188" s="931"/>
    </row>
    <row r="189" spans="1:9" ht="15.75" thickBot="1">
      <c r="A189" s="252"/>
      <c r="B189" s="252"/>
      <c r="C189" s="931" t="s">
        <v>281</v>
      </c>
      <c r="D189" s="931"/>
      <c r="E189" s="931"/>
      <c r="F189" s="931"/>
      <c r="G189" s="931"/>
      <c r="H189" s="265"/>
      <c r="I189" s="265"/>
    </row>
    <row r="190" spans="1:9" ht="15.75" thickBot="1">
      <c r="A190" s="936" t="s">
        <v>282</v>
      </c>
      <c r="B190" s="936"/>
      <c r="C190" s="938" t="s">
        <v>244</v>
      </c>
      <c r="D190" s="938" t="s">
        <v>261</v>
      </c>
      <c r="E190" s="940" t="s">
        <v>283</v>
      </c>
      <c r="F190" s="940"/>
      <c r="G190" s="940"/>
      <c r="H190" s="271"/>
      <c r="I190" s="938" t="s">
        <v>272</v>
      </c>
    </row>
    <row r="191" spans="1:9" ht="15.75" thickBot="1">
      <c r="A191" s="937"/>
      <c r="B191" s="937"/>
      <c r="C191" s="939"/>
      <c r="D191" s="939"/>
      <c r="E191" s="272" t="s">
        <v>284</v>
      </c>
      <c r="F191" s="272" t="s">
        <v>285</v>
      </c>
      <c r="G191" s="272" t="s">
        <v>286</v>
      </c>
      <c r="H191" s="272"/>
      <c r="I191" s="939"/>
    </row>
    <row r="192" spans="1:9">
      <c r="A192" s="278"/>
      <c r="B192" s="278"/>
      <c r="C192" s="927" t="s">
        <v>288</v>
      </c>
      <c r="D192" s="927"/>
      <c r="E192" s="927"/>
      <c r="F192" s="927"/>
      <c r="G192" s="927"/>
      <c r="H192" s="279"/>
      <c r="I192" s="279" t="s">
        <v>116</v>
      </c>
    </row>
    <row r="193" spans="1:9" ht="16.5" thickBot="1">
      <c r="A193" s="275"/>
      <c r="B193" s="275"/>
      <c r="C193" s="276"/>
      <c r="D193" s="575">
        <v>5914366</v>
      </c>
      <c r="E193" s="928" t="s">
        <v>289</v>
      </c>
      <c r="F193" s="928"/>
      <c r="G193" s="928"/>
      <c r="H193" s="275"/>
      <c r="I193" s="284">
        <v>0.4</v>
      </c>
    </row>
    <row r="194" spans="1:9" ht="15.75" thickTop="1">
      <c r="A194" s="230" t="s">
        <v>291</v>
      </c>
    </row>
    <row r="196" spans="1:9" ht="23.25" thickBot="1">
      <c r="A196" s="231" t="s">
        <v>237</v>
      </c>
      <c r="B196" s="232"/>
      <c r="C196" s="232"/>
      <c r="D196" s="232"/>
      <c r="E196" s="232"/>
      <c r="F196" s="232"/>
      <c r="G196" s="232"/>
      <c r="H196" s="232"/>
      <c r="I196" s="233" t="s">
        <v>214</v>
      </c>
    </row>
    <row r="197" spans="1:9" ht="18.75" thickTop="1">
      <c r="A197" s="234" t="s">
        <v>238</v>
      </c>
      <c r="B197" s="234"/>
      <c r="C197" s="234"/>
      <c r="D197" s="234" t="s">
        <v>743</v>
      </c>
      <c r="E197" s="234"/>
      <c r="F197" s="234"/>
      <c r="G197" s="234"/>
      <c r="H197" s="234"/>
      <c r="I197" s="234"/>
    </row>
    <row r="198" spans="1:9" ht="15.75">
      <c r="A198" s="235" t="s">
        <v>239</v>
      </c>
      <c r="B198" s="235"/>
      <c r="C198" s="235"/>
      <c r="D198" s="235" t="s">
        <v>744</v>
      </c>
      <c r="E198" s="235"/>
      <c r="F198" s="235"/>
      <c r="G198" s="236" t="s">
        <v>240</v>
      </c>
      <c r="H198" s="237">
        <v>99.6</v>
      </c>
      <c r="I198" s="238" t="s">
        <v>14</v>
      </c>
    </row>
    <row r="199" spans="1:9" ht="16.5" thickBot="1">
      <c r="A199" s="239">
        <v>5914649</v>
      </c>
      <c r="B199" s="941" t="s">
        <v>329</v>
      </c>
      <c r="C199" s="941"/>
      <c r="D199" s="941"/>
      <c r="E199" s="941"/>
      <c r="F199" s="941"/>
      <c r="G199" s="941"/>
      <c r="H199" s="942" t="s">
        <v>242</v>
      </c>
      <c r="I199" s="943"/>
    </row>
    <row r="200" spans="1:9" ht="15.75" thickBot="1">
      <c r="A200" s="936" t="s">
        <v>243</v>
      </c>
      <c r="B200" s="936"/>
      <c r="C200" s="938" t="s">
        <v>244</v>
      </c>
      <c r="D200" s="929" t="s">
        <v>245</v>
      </c>
      <c r="E200" s="929"/>
      <c r="F200" s="929" t="s">
        <v>246</v>
      </c>
      <c r="G200" s="929"/>
      <c r="H200" s="240"/>
      <c r="I200" s="240" t="s">
        <v>247</v>
      </c>
    </row>
    <row r="201" spans="1:9" ht="15.75" thickBot="1">
      <c r="A201" s="937"/>
      <c r="B201" s="937"/>
      <c r="C201" s="939"/>
      <c r="D201" s="241" t="s">
        <v>248</v>
      </c>
      <c r="E201" s="241" t="s">
        <v>249</v>
      </c>
      <c r="F201" s="241" t="s">
        <v>250</v>
      </c>
      <c r="G201" s="241" t="s">
        <v>251</v>
      </c>
      <c r="H201" s="241"/>
      <c r="I201" s="241" t="s">
        <v>252</v>
      </c>
    </row>
    <row r="202" spans="1:9">
      <c r="A202" s="242" t="s">
        <v>322</v>
      </c>
      <c r="B202" s="243" t="s">
        <v>323</v>
      </c>
      <c r="C202" s="244">
        <v>3</v>
      </c>
      <c r="D202" s="245">
        <v>0.81</v>
      </c>
      <c r="E202" s="245">
        <v>0.19</v>
      </c>
      <c r="F202" s="246">
        <v>187.09909999999999</v>
      </c>
      <c r="G202" s="246">
        <v>56.936199999999999</v>
      </c>
      <c r="H202" s="247"/>
      <c r="I202" s="246">
        <v>487.1044</v>
      </c>
    </row>
    <row r="203" spans="1:9" ht="15.75" thickBot="1">
      <c r="A203" s="248"/>
      <c r="B203" s="248"/>
      <c r="C203" s="248"/>
      <c r="D203" s="248"/>
      <c r="E203" s="248"/>
      <c r="F203" s="248"/>
      <c r="G203" s="249" t="s">
        <v>259</v>
      </c>
      <c r="H203" s="250"/>
      <c r="I203" s="251">
        <v>487.1044</v>
      </c>
    </row>
    <row r="204" spans="1:9" ht="15.75" thickBot="1">
      <c r="A204" s="252" t="s">
        <v>260</v>
      </c>
      <c r="B204" s="252"/>
      <c r="C204" s="253" t="s">
        <v>244</v>
      </c>
      <c r="D204" s="253" t="s">
        <v>261</v>
      </c>
      <c r="E204" s="929" t="s">
        <v>246</v>
      </c>
      <c r="F204" s="930"/>
      <c r="G204" s="931" t="s">
        <v>262</v>
      </c>
      <c r="H204" s="931"/>
      <c r="I204" s="931"/>
    </row>
    <row r="205" spans="1:9">
      <c r="A205" s="257"/>
      <c r="B205" s="257"/>
      <c r="C205" s="927" t="s">
        <v>265</v>
      </c>
      <c r="D205" s="932"/>
      <c r="E205" s="932"/>
      <c r="F205" s="932"/>
      <c r="G205" s="932"/>
      <c r="H205" s="932" t="s">
        <v>116</v>
      </c>
      <c r="I205" s="932"/>
    </row>
    <row r="206" spans="1:9" ht="15.75" thickBot="1">
      <c r="A206" s="248"/>
      <c r="B206" s="248"/>
      <c r="C206" s="933" t="s">
        <v>266</v>
      </c>
      <c r="D206" s="934"/>
      <c r="E206" s="934"/>
      <c r="F206" s="934"/>
      <c r="G206" s="934"/>
      <c r="H206" s="250"/>
      <c r="I206" s="251">
        <v>487.1044</v>
      </c>
    </row>
    <row r="207" spans="1:9">
      <c r="A207" s="257"/>
      <c r="B207" s="257"/>
      <c r="C207" s="927" t="s">
        <v>267</v>
      </c>
      <c r="D207" s="932"/>
      <c r="E207" s="932"/>
      <c r="F207" s="932"/>
      <c r="G207" s="932"/>
      <c r="H207" s="258"/>
      <c r="I207" s="259">
        <v>4.8906000000000001</v>
      </c>
    </row>
    <row r="208" spans="1:9">
      <c r="A208" s="257"/>
      <c r="B208" s="257"/>
      <c r="C208" s="258"/>
      <c r="D208" s="258"/>
      <c r="E208" s="258"/>
      <c r="F208" s="258"/>
      <c r="G208" s="260" t="s">
        <v>268</v>
      </c>
      <c r="H208" s="258"/>
      <c r="I208" s="246" t="s">
        <v>116</v>
      </c>
    </row>
    <row r="209" spans="1:9" ht="15.75" thickBot="1">
      <c r="A209" s="248"/>
      <c r="B209" s="248"/>
      <c r="C209" s="250"/>
      <c r="D209" s="250"/>
      <c r="E209" s="250"/>
      <c r="F209" s="250"/>
      <c r="G209" s="249" t="s">
        <v>269</v>
      </c>
      <c r="H209" s="250"/>
      <c r="I209" s="250" t="s">
        <v>116</v>
      </c>
    </row>
    <row r="210" spans="1:9" ht="15.75" thickBot="1">
      <c r="A210" s="252" t="s">
        <v>270</v>
      </c>
      <c r="B210" s="252"/>
      <c r="C210" s="253" t="s">
        <v>244</v>
      </c>
      <c r="D210" s="253" t="s">
        <v>261</v>
      </c>
      <c r="E210" s="931" t="s">
        <v>271</v>
      </c>
      <c r="F210" s="931"/>
      <c r="G210" s="931" t="s">
        <v>272</v>
      </c>
      <c r="H210" s="931"/>
      <c r="I210" s="931"/>
    </row>
    <row r="211" spans="1:9" ht="15.75" thickBot="1">
      <c r="A211" s="263"/>
      <c r="B211" s="263"/>
      <c r="C211" s="931" t="s">
        <v>273</v>
      </c>
      <c r="D211" s="935"/>
      <c r="E211" s="935"/>
      <c r="F211" s="935"/>
      <c r="G211" s="935"/>
      <c r="H211" s="263"/>
      <c r="I211" s="263"/>
    </row>
    <row r="212" spans="1:9" ht="15.75" thickBot="1">
      <c r="A212" s="252" t="s">
        <v>274</v>
      </c>
      <c r="B212" s="252"/>
      <c r="C212" s="253" t="s">
        <v>244</v>
      </c>
      <c r="D212" s="253" t="s">
        <v>261</v>
      </c>
      <c r="E212" s="931" t="s">
        <v>272</v>
      </c>
      <c r="F212" s="931"/>
      <c r="G212" s="931" t="s">
        <v>272</v>
      </c>
      <c r="H212" s="931"/>
      <c r="I212" s="931"/>
    </row>
    <row r="213" spans="1:9" ht="15.75" thickBot="1">
      <c r="A213" s="263"/>
      <c r="B213" s="263"/>
      <c r="C213" s="931" t="s">
        <v>276</v>
      </c>
      <c r="D213" s="935"/>
      <c r="E213" s="935"/>
      <c r="F213" s="935"/>
      <c r="G213" s="935"/>
      <c r="H213" s="264"/>
      <c r="I213" s="264"/>
    </row>
    <row r="214" spans="1:9" ht="15.75" thickBot="1">
      <c r="A214" s="252"/>
      <c r="B214" s="252"/>
      <c r="C214" s="265"/>
      <c r="D214" s="265"/>
      <c r="E214" s="265"/>
      <c r="F214" s="265"/>
      <c r="G214" s="265" t="s">
        <v>277</v>
      </c>
      <c r="H214" s="265"/>
      <c r="I214" s="266">
        <v>4.8906000000000001</v>
      </c>
    </row>
    <row r="215" spans="1:9" ht="15.75" thickBot="1">
      <c r="A215" s="252" t="s">
        <v>278</v>
      </c>
      <c r="B215" s="252"/>
      <c r="C215" s="253" t="s">
        <v>279</v>
      </c>
      <c r="D215" s="253" t="s">
        <v>244</v>
      </c>
      <c r="E215" s="253" t="s">
        <v>261</v>
      </c>
      <c r="F215" s="931" t="s">
        <v>272</v>
      </c>
      <c r="G215" s="931"/>
      <c r="H215" s="931" t="s">
        <v>272</v>
      </c>
      <c r="I215" s="931"/>
    </row>
    <row r="216" spans="1:9" ht="15.75" thickBot="1">
      <c r="A216" s="252"/>
      <c r="B216" s="252"/>
      <c r="C216" s="931" t="s">
        <v>281</v>
      </c>
      <c r="D216" s="931"/>
      <c r="E216" s="931"/>
      <c r="F216" s="931"/>
      <c r="G216" s="931"/>
      <c r="H216" s="265"/>
      <c r="I216" s="265"/>
    </row>
    <row r="217" spans="1:9" ht="15.75" thickBot="1">
      <c r="A217" s="936" t="s">
        <v>282</v>
      </c>
      <c r="B217" s="936"/>
      <c r="C217" s="938" t="s">
        <v>244</v>
      </c>
      <c r="D217" s="938" t="s">
        <v>261</v>
      </c>
      <c r="E217" s="940" t="s">
        <v>283</v>
      </c>
      <c r="F217" s="940"/>
      <c r="G217" s="940"/>
      <c r="H217" s="271"/>
      <c r="I217" s="938" t="s">
        <v>272</v>
      </c>
    </row>
    <row r="218" spans="1:9" ht="15.75" thickBot="1">
      <c r="A218" s="937"/>
      <c r="B218" s="937"/>
      <c r="C218" s="939"/>
      <c r="D218" s="939"/>
      <c r="E218" s="272" t="s">
        <v>284</v>
      </c>
      <c r="F218" s="272" t="s">
        <v>285</v>
      </c>
      <c r="G218" s="272" t="s">
        <v>286</v>
      </c>
      <c r="H218" s="272"/>
      <c r="I218" s="939"/>
    </row>
    <row r="219" spans="1:9">
      <c r="A219" s="278"/>
      <c r="B219" s="278"/>
      <c r="C219" s="927" t="s">
        <v>288</v>
      </c>
      <c r="D219" s="927"/>
      <c r="E219" s="927"/>
      <c r="F219" s="927"/>
      <c r="G219" s="927"/>
      <c r="H219" s="279"/>
      <c r="I219" s="279" t="s">
        <v>116</v>
      </c>
    </row>
    <row r="220" spans="1:9" ht="16.5" thickBot="1">
      <c r="A220" s="275"/>
      <c r="B220" s="275"/>
      <c r="C220" s="276"/>
      <c r="D220" s="575">
        <v>5914649</v>
      </c>
      <c r="E220" s="928" t="s">
        <v>289</v>
      </c>
      <c r="F220" s="928"/>
      <c r="G220" s="928"/>
      <c r="H220" s="275"/>
      <c r="I220" s="284">
        <v>4.8899999999999997</v>
      </c>
    </row>
    <row r="221" spans="1:9" ht="15.75" thickTop="1">
      <c r="A221" s="230" t="s">
        <v>291</v>
      </c>
    </row>
    <row r="223" spans="1:9" ht="23.25" thickBot="1">
      <c r="A223" s="185" t="s">
        <v>237</v>
      </c>
      <c r="B223" s="186"/>
      <c r="C223" s="186"/>
      <c r="D223" s="186"/>
      <c r="E223" s="186"/>
      <c r="F223" s="186"/>
      <c r="G223" s="186"/>
      <c r="H223" s="186"/>
      <c r="I223" s="187" t="s">
        <v>214</v>
      </c>
    </row>
    <row r="224" spans="1:9" ht="18.75" thickTop="1">
      <c r="A224" s="188" t="s">
        <v>238</v>
      </c>
      <c r="B224" s="188"/>
      <c r="C224" s="188"/>
      <c r="D224" s="188" t="s">
        <v>743</v>
      </c>
      <c r="E224" s="188"/>
      <c r="F224" s="188"/>
      <c r="G224" s="189"/>
      <c r="H224" s="190"/>
      <c r="I224" s="188"/>
    </row>
    <row r="225" spans="1:9" ht="15.75">
      <c r="A225" s="191" t="s">
        <v>239</v>
      </c>
      <c r="B225" s="191"/>
      <c r="C225" s="191"/>
      <c r="D225" s="191" t="s">
        <v>744</v>
      </c>
      <c r="E225" s="191"/>
      <c r="F225" s="191"/>
      <c r="G225" s="192" t="s">
        <v>240</v>
      </c>
      <c r="H225" s="193">
        <v>1038.46</v>
      </c>
      <c r="I225" s="194" t="s">
        <v>11</v>
      </c>
    </row>
    <row r="226" spans="1:9" ht="16.5" thickBot="1">
      <c r="A226" s="195">
        <v>4011352</v>
      </c>
      <c r="B226" s="947" t="s">
        <v>330</v>
      </c>
      <c r="C226" s="947"/>
      <c r="D226" s="947"/>
      <c r="E226" s="947"/>
      <c r="F226" s="947"/>
      <c r="G226" s="947"/>
      <c r="H226" s="948" t="s">
        <v>242</v>
      </c>
      <c r="I226" s="949"/>
    </row>
    <row r="227" spans="1:9" ht="15.75" thickBot="1">
      <c r="A227" s="920" t="s">
        <v>243</v>
      </c>
      <c r="B227" s="920"/>
      <c r="C227" s="922" t="s">
        <v>244</v>
      </c>
      <c r="D227" s="950" t="s">
        <v>245</v>
      </c>
      <c r="E227" s="950"/>
      <c r="F227" s="950" t="s">
        <v>246</v>
      </c>
      <c r="G227" s="950"/>
      <c r="H227" s="196"/>
      <c r="I227" s="196" t="s">
        <v>247</v>
      </c>
    </row>
    <row r="228" spans="1:9" ht="15.75" thickBot="1">
      <c r="A228" s="921"/>
      <c r="B228" s="921"/>
      <c r="C228" s="923"/>
      <c r="D228" s="197" t="s">
        <v>248</v>
      </c>
      <c r="E228" s="197" t="s">
        <v>249</v>
      </c>
      <c r="F228" s="197" t="s">
        <v>250</v>
      </c>
      <c r="G228" s="197" t="s">
        <v>251</v>
      </c>
      <c r="H228" s="197"/>
      <c r="I228" s="197" t="s">
        <v>252</v>
      </c>
    </row>
    <row r="229" spans="1:9" ht="29.25">
      <c r="A229" s="198" t="s">
        <v>331</v>
      </c>
      <c r="B229" s="199" t="s">
        <v>332</v>
      </c>
      <c r="C229" s="200">
        <v>1</v>
      </c>
      <c r="D229" s="201">
        <v>1</v>
      </c>
      <c r="E229" s="201">
        <v>0</v>
      </c>
      <c r="F229" s="202">
        <v>184.9674</v>
      </c>
      <c r="G229" s="202">
        <v>54.979500000000002</v>
      </c>
      <c r="H229" s="203"/>
      <c r="I229" s="202">
        <v>184.9674</v>
      </c>
    </row>
    <row r="230" spans="1:9">
      <c r="A230" s="285" t="s">
        <v>298</v>
      </c>
      <c r="B230" s="286" t="s">
        <v>299</v>
      </c>
      <c r="C230" s="287">
        <v>2</v>
      </c>
      <c r="D230" s="288">
        <v>1</v>
      </c>
      <c r="E230" s="288">
        <v>0</v>
      </c>
      <c r="F230" s="202">
        <v>48.577199999999998</v>
      </c>
      <c r="G230" s="202">
        <v>32.002200000000002</v>
      </c>
      <c r="H230" s="203"/>
      <c r="I230" s="202">
        <v>97.154399999999995</v>
      </c>
    </row>
    <row r="231" spans="1:9" ht="15.75" thickBot="1">
      <c r="A231" s="204"/>
      <c r="B231" s="204"/>
      <c r="C231" s="204"/>
      <c r="D231" s="204"/>
      <c r="E231" s="204"/>
      <c r="F231" s="204"/>
      <c r="G231" s="205" t="s">
        <v>259</v>
      </c>
      <c r="H231" s="206"/>
      <c r="I231" s="210">
        <v>282.12180000000001</v>
      </c>
    </row>
    <row r="232" spans="1:9" ht="15.75" thickBot="1">
      <c r="A232" s="208" t="s">
        <v>260</v>
      </c>
      <c r="B232" s="208"/>
      <c r="C232" s="209" t="s">
        <v>244</v>
      </c>
      <c r="D232" s="209" t="s">
        <v>261</v>
      </c>
      <c r="E232" s="950" t="s">
        <v>246</v>
      </c>
      <c r="F232" s="951"/>
      <c r="G232" s="919" t="s">
        <v>262</v>
      </c>
      <c r="H232" s="919"/>
      <c r="I232" s="919"/>
    </row>
    <row r="233" spans="1:9">
      <c r="A233" s="285" t="s">
        <v>263</v>
      </c>
      <c r="B233" s="286" t="s">
        <v>264</v>
      </c>
      <c r="C233" s="287">
        <v>2</v>
      </c>
      <c r="D233" s="285" t="s">
        <v>40</v>
      </c>
      <c r="E233" s="203">
        <v>17.103000000000002</v>
      </c>
      <c r="F233" s="203"/>
      <c r="G233" s="203"/>
      <c r="H233" s="203"/>
      <c r="I233" s="202">
        <v>34.206000000000003</v>
      </c>
    </row>
    <row r="234" spans="1:9">
      <c r="A234" s="203"/>
      <c r="B234" s="203"/>
      <c r="C234" s="925" t="s">
        <v>265</v>
      </c>
      <c r="D234" s="952"/>
      <c r="E234" s="952"/>
      <c r="F234" s="952"/>
      <c r="G234" s="952"/>
      <c r="H234" s="953">
        <v>34.206000000000003</v>
      </c>
      <c r="I234" s="925"/>
    </row>
    <row r="235" spans="1:9" ht="15.75" thickBot="1">
      <c r="A235" s="204"/>
      <c r="B235" s="204"/>
      <c r="C235" s="915" t="s">
        <v>266</v>
      </c>
      <c r="D235" s="916"/>
      <c r="E235" s="916"/>
      <c r="F235" s="916"/>
      <c r="G235" s="916"/>
      <c r="H235" s="206"/>
      <c r="I235" s="210">
        <v>316.32780000000002</v>
      </c>
    </row>
    <row r="236" spans="1:9">
      <c r="A236" s="203"/>
      <c r="B236" s="203"/>
      <c r="C236" s="917" t="s">
        <v>267</v>
      </c>
      <c r="D236" s="918"/>
      <c r="E236" s="918"/>
      <c r="F236" s="918"/>
      <c r="G236" s="918"/>
      <c r="H236" s="211"/>
      <c r="I236" s="212">
        <v>0.30459999999999998</v>
      </c>
    </row>
    <row r="237" spans="1:9">
      <c r="A237" s="203"/>
      <c r="B237" s="203"/>
      <c r="C237" s="211"/>
      <c r="D237" s="211"/>
      <c r="E237" s="211"/>
      <c r="F237" s="211"/>
      <c r="G237" s="213" t="s">
        <v>268</v>
      </c>
      <c r="H237" s="211"/>
      <c r="I237" s="202" t="s">
        <v>116</v>
      </c>
    </row>
    <row r="238" spans="1:9" ht="15.75" thickBot="1">
      <c r="A238" s="204"/>
      <c r="B238" s="204"/>
      <c r="C238" s="206"/>
      <c r="D238" s="206"/>
      <c r="E238" s="206"/>
      <c r="F238" s="206"/>
      <c r="G238" s="205" t="s">
        <v>269</v>
      </c>
      <c r="H238" s="206"/>
      <c r="I238" s="206" t="s">
        <v>116</v>
      </c>
    </row>
    <row r="239" spans="1:9" ht="15.75" thickBot="1">
      <c r="A239" s="208" t="s">
        <v>270</v>
      </c>
      <c r="B239" s="208"/>
      <c r="C239" s="209" t="s">
        <v>244</v>
      </c>
      <c r="D239" s="209" t="s">
        <v>261</v>
      </c>
      <c r="E239" s="919" t="s">
        <v>271</v>
      </c>
      <c r="F239" s="919"/>
      <c r="G239" s="919" t="s">
        <v>272</v>
      </c>
      <c r="H239" s="919"/>
      <c r="I239" s="919"/>
    </row>
    <row r="240" spans="1:9">
      <c r="A240" s="285" t="s">
        <v>333</v>
      </c>
      <c r="B240" s="286" t="s">
        <v>334</v>
      </c>
      <c r="C240" s="287">
        <v>1.2999999999999999E-3</v>
      </c>
      <c r="D240" s="285" t="s">
        <v>14</v>
      </c>
      <c r="E240" s="285"/>
      <c r="F240" s="289"/>
      <c r="G240" s="290"/>
      <c r="H240" s="290"/>
      <c r="I240" s="291"/>
    </row>
    <row r="241" spans="1:9" ht="15.75" thickBot="1">
      <c r="A241" s="204"/>
      <c r="B241" s="204"/>
      <c r="C241" s="915" t="s">
        <v>273</v>
      </c>
      <c r="D241" s="916"/>
      <c r="E241" s="916"/>
      <c r="F241" s="916"/>
      <c r="G241" s="916"/>
      <c r="H241" s="204"/>
      <c r="I241" s="204"/>
    </row>
    <row r="242" spans="1:9" ht="15.75" thickBot="1">
      <c r="A242" s="208" t="s">
        <v>274</v>
      </c>
      <c r="B242" s="208"/>
      <c r="C242" s="209" t="s">
        <v>244</v>
      </c>
      <c r="D242" s="209" t="s">
        <v>261</v>
      </c>
      <c r="E242" s="919" t="s">
        <v>272</v>
      </c>
      <c r="F242" s="919"/>
      <c r="G242" s="919" t="s">
        <v>272</v>
      </c>
      <c r="H242" s="919"/>
      <c r="I242" s="919"/>
    </row>
    <row r="243" spans="1:9" ht="15.75" thickBot="1">
      <c r="A243" s="214"/>
      <c r="B243" s="214"/>
      <c r="C243" s="919" t="s">
        <v>276</v>
      </c>
      <c r="D243" s="955"/>
      <c r="E243" s="955"/>
      <c r="F243" s="955"/>
      <c r="G243" s="955"/>
      <c r="H243" s="292"/>
      <c r="I243" s="292"/>
    </row>
    <row r="244" spans="1:9" ht="15.75" thickBot="1">
      <c r="A244" s="208"/>
      <c r="B244" s="208"/>
      <c r="C244" s="217"/>
      <c r="D244" s="217"/>
      <c r="E244" s="217"/>
      <c r="F244" s="217"/>
      <c r="G244" s="217" t="s">
        <v>277</v>
      </c>
      <c r="H244" s="217"/>
      <c r="I244" s="218">
        <v>0.30459999999999998</v>
      </c>
    </row>
    <row r="245" spans="1:9" ht="15.75" thickBot="1">
      <c r="A245" s="208" t="s">
        <v>278</v>
      </c>
      <c r="B245" s="208"/>
      <c r="C245" s="209" t="s">
        <v>279</v>
      </c>
      <c r="D245" s="209" t="s">
        <v>244</v>
      </c>
      <c r="E245" s="209" t="s">
        <v>261</v>
      </c>
      <c r="F245" s="919" t="s">
        <v>272</v>
      </c>
      <c r="G245" s="919"/>
      <c r="H245" s="919" t="s">
        <v>272</v>
      </c>
      <c r="I245" s="919"/>
    </row>
    <row r="246" spans="1:9" ht="15.75" thickBot="1">
      <c r="A246" s="208"/>
      <c r="B246" s="208"/>
      <c r="C246" s="919" t="s">
        <v>281</v>
      </c>
      <c r="D246" s="919"/>
      <c r="E246" s="919"/>
      <c r="F246" s="919"/>
      <c r="G246" s="919"/>
      <c r="H246" s="217"/>
      <c r="I246" s="217"/>
    </row>
    <row r="247" spans="1:9" ht="15.75" thickBot="1">
      <c r="A247" s="920" t="s">
        <v>282</v>
      </c>
      <c r="B247" s="920"/>
      <c r="C247" s="922" t="s">
        <v>244</v>
      </c>
      <c r="D247" s="922" t="s">
        <v>261</v>
      </c>
      <c r="E247" s="924" t="s">
        <v>283</v>
      </c>
      <c r="F247" s="924"/>
      <c r="G247" s="924"/>
      <c r="H247" s="220"/>
      <c r="I247" s="922" t="s">
        <v>272</v>
      </c>
    </row>
    <row r="248" spans="1:9" ht="15.75" thickBot="1">
      <c r="A248" s="921"/>
      <c r="B248" s="921"/>
      <c r="C248" s="923"/>
      <c r="D248" s="923"/>
      <c r="E248" s="221" t="s">
        <v>284</v>
      </c>
      <c r="F248" s="221" t="s">
        <v>285</v>
      </c>
      <c r="G248" s="221" t="s">
        <v>286</v>
      </c>
      <c r="H248" s="221"/>
      <c r="I248" s="923"/>
    </row>
    <row r="249" spans="1:9">
      <c r="A249" s="293"/>
      <c r="B249" s="293"/>
      <c r="C249" s="917" t="s">
        <v>288</v>
      </c>
      <c r="D249" s="917"/>
      <c r="E249" s="917"/>
      <c r="F249" s="917"/>
      <c r="G249" s="917"/>
      <c r="H249" s="294"/>
      <c r="I249" s="294" t="s">
        <v>116</v>
      </c>
    </row>
    <row r="250" spans="1:9" ht="15.75" thickBot="1">
      <c r="A250" s="225"/>
      <c r="B250" s="225"/>
      <c r="C250" s="226"/>
      <c r="D250" s="226"/>
      <c r="E250" s="926" t="s">
        <v>289</v>
      </c>
      <c r="F250" s="926"/>
      <c r="G250" s="926"/>
      <c r="H250" s="225"/>
      <c r="I250" s="227">
        <v>0.3</v>
      </c>
    </row>
    <row r="251" spans="1:9" ht="15.75" thickTop="1">
      <c r="A251" s="223"/>
      <c r="B251" s="223"/>
      <c r="C251" s="213"/>
      <c r="D251" s="213"/>
      <c r="E251" s="213"/>
      <c r="F251" s="213" t="s">
        <v>86</v>
      </c>
      <c r="G251" s="228">
        <v>0.23619999999999999</v>
      </c>
      <c r="H251" s="223"/>
      <c r="I251" s="212">
        <v>7.0900000000000005E-2</v>
      </c>
    </row>
    <row r="252" spans="1:9" ht="16.5" thickBot="1">
      <c r="A252" s="225"/>
      <c r="B252" s="225"/>
      <c r="C252" s="524"/>
      <c r="D252" s="561">
        <v>4011352</v>
      </c>
      <c r="E252" s="524"/>
      <c r="F252" s="225"/>
      <c r="G252" s="225" t="s">
        <v>290</v>
      </c>
      <c r="H252" s="225"/>
      <c r="I252" s="227">
        <v>0.37</v>
      </c>
    </row>
    <row r="253" spans="1:9" ht="15.75" thickTop="1">
      <c r="A253" s="230" t="s">
        <v>291</v>
      </c>
    </row>
    <row r="255" spans="1:9" ht="23.25" thickBot="1">
      <c r="A255" s="185" t="s">
        <v>237</v>
      </c>
      <c r="B255" s="186"/>
      <c r="C255" s="186"/>
      <c r="D255" s="186"/>
      <c r="E255" s="186"/>
      <c r="F255" s="186"/>
      <c r="G255" s="186"/>
      <c r="H255" s="186"/>
      <c r="I255" s="187" t="s">
        <v>214</v>
      </c>
    </row>
    <row r="256" spans="1:9" ht="18.75" thickTop="1">
      <c r="A256" s="188" t="s">
        <v>238</v>
      </c>
      <c r="B256" s="188"/>
      <c r="C256" s="188"/>
      <c r="D256" s="188" t="s">
        <v>743</v>
      </c>
      <c r="E256" s="188"/>
      <c r="F256" s="188"/>
      <c r="G256" s="189"/>
      <c r="H256" s="190"/>
      <c r="I256" s="188"/>
    </row>
    <row r="257" spans="1:9" ht="15.75">
      <c r="A257" s="191" t="s">
        <v>239</v>
      </c>
      <c r="B257" s="191"/>
      <c r="C257" s="191"/>
      <c r="D257" s="191" t="s">
        <v>744</v>
      </c>
      <c r="E257" s="191"/>
      <c r="F257" s="191"/>
      <c r="G257" s="192" t="s">
        <v>240</v>
      </c>
      <c r="H257" s="193">
        <v>1500</v>
      </c>
      <c r="I257" s="194" t="s">
        <v>11</v>
      </c>
    </row>
    <row r="258" spans="1:9" ht="16.5" thickBot="1">
      <c r="A258" s="195">
        <v>4011353</v>
      </c>
      <c r="B258" s="947" t="s">
        <v>335</v>
      </c>
      <c r="C258" s="947"/>
      <c r="D258" s="947"/>
      <c r="E258" s="947"/>
      <c r="F258" s="947"/>
      <c r="G258" s="947"/>
      <c r="H258" s="948" t="s">
        <v>242</v>
      </c>
      <c r="I258" s="949"/>
    </row>
    <row r="259" spans="1:9" ht="15.75" thickBot="1">
      <c r="A259" s="920" t="s">
        <v>243</v>
      </c>
      <c r="B259" s="920"/>
      <c r="C259" s="922" t="s">
        <v>244</v>
      </c>
      <c r="D259" s="950" t="s">
        <v>245</v>
      </c>
      <c r="E259" s="950"/>
      <c r="F259" s="950" t="s">
        <v>246</v>
      </c>
      <c r="G259" s="950"/>
      <c r="H259" s="196"/>
      <c r="I259" s="196" t="s">
        <v>247</v>
      </c>
    </row>
    <row r="260" spans="1:9" ht="15.75" thickBot="1">
      <c r="A260" s="921"/>
      <c r="B260" s="921"/>
      <c r="C260" s="923"/>
      <c r="D260" s="197" t="s">
        <v>248</v>
      </c>
      <c r="E260" s="197" t="s">
        <v>249</v>
      </c>
      <c r="F260" s="197" t="s">
        <v>250</v>
      </c>
      <c r="G260" s="197" t="s">
        <v>251</v>
      </c>
      <c r="H260" s="197"/>
      <c r="I260" s="197" t="s">
        <v>252</v>
      </c>
    </row>
    <row r="261" spans="1:9" ht="29.25">
      <c r="A261" s="198" t="s">
        <v>331</v>
      </c>
      <c r="B261" s="199" t="s">
        <v>332</v>
      </c>
      <c r="C261" s="200">
        <v>1</v>
      </c>
      <c r="D261" s="201">
        <v>1</v>
      </c>
      <c r="E261" s="201">
        <v>0</v>
      </c>
      <c r="F261" s="202">
        <v>184.9674</v>
      </c>
      <c r="G261" s="202">
        <v>54.979500000000002</v>
      </c>
      <c r="H261" s="203"/>
      <c r="I261" s="202">
        <v>184.9674</v>
      </c>
    </row>
    <row r="262" spans="1:9">
      <c r="A262" s="198" t="s">
        <v>298</v>
      </c>
      <c r="B262" s="199" t="s">
        <v>299</v>
      </c>
      <c r="C262" s="200">
        <v>2</v>
      </c>
      <c r="D262" s="201">
        <v>1</v>
      </c>
      <c r="E262" s="201">
        <v>0</v>
      </c>
      <c r="F262" s="202">
        <v>48.577199999999998</v>
      </c>
      <c r="G262" s="202">
        <v>32.002200000000002</v>
      </c>
      <c r="H262" s="203"/>
      <c r="I262" s="202">
        <v>97.154399999999995</v>
      </c>
    </row>
    <row r="263" spans="1:9" ht="15.75" thickBot="1">
      <c r="A263" s="204"/>
      <c r="B263" s="204"/>
      <c r="C263" s="204"/>
      <c r="D263" s="204"/>
      <c r="E263" s="204"/>
      <c r="F263" s="204"/>
      <c r="G263" s="205" t="s">
        <v>259</v>
      </c>
      <c r="H263" s="206"/>
      <c r="I263" s="210">
        <v>282.12180000000001</v>
      </c>
    </row>
    <row r="264" spans="1:9" ht="15.75" thickBot="1">
      <c r="A264" s="208" t="s">
        <v>260</v>
      </c>
      <c r="B264" s="208"/>
      <c r="C264" s="209" t="s">
        <v>244</v>
      </c>
      <c r="D264" s="209" t="s">
        <v>261</v>
      </c>
      <c r="E264" s="950" t="s">
        <v>246</v>
      </c>
      <c r="F264" s="951"/>
      <c r="G264" s="919" t="s">
        <v>262</v>
      </c>
      <c r="H264" s="919"/>
      <c r="I264" s="919"/>
    </row>
    <row r="265" spans="1:9">
      <c r="A265" s="198" t="s">
        <v>263</v>
      </c>
      <c r="B265" s="199" t="s">
        <v>264</v>
      </c>
      <c r="C265" s="200">
        <v>2</v>
      </c>
      <c r="D265" s="198" t="s">
        <v>40</v>
      </c>
      <c r="E265" s="203">
        <v>17.103000000000002</v>
      </c>
      <c r="F265" s="203"/>
      <c r="G265" s="203"/>
      <c r="H265" s="203"/>
      <c r="I265" s="202">
        <v>34.206000000000003</v>
      </c>
    </row>
    <row r="266" spans="1:9">
      <c r="A266" s="203"/>
      <c r="B266" s="203"/>
      <c r="C266" s="925" t="s">
        <v>265</v>
      </c>
      <c r="D266" s="952"/>
      <c r="E266" s="952"/>
      <c r="F266" s="952"/>
      <c r="G266" s="952"/>
      <c r="H266" s="953">
        <v>34.206000000000003</v>
      </c>
      <c r="I266" s="925"/>
    </row>
    <row r="267" spans="1:9" ht="15.75" thickBot="1">
      <c r="A267" s="204"/>
      <c r="B267" s="204"/>
      <c r="C267" s="915" t="s">
        <v>266</v>
      </c>
      <c r="D267" s="916"/>
      <c r="E267" s="916"/>
      <c r="F267" s="916"/>
      <c r="G267" s="916"/>
      <c r="H267" s="206"/>
      <c r="I267" s="210">
        <v>316.32780000000002</v>
      </c>
    </row>
    <row r="268" spans="1:9">
      <c r="A268" s="203"/>
      <c r="B268" s="203"/>
      <c r="C268" s="917" t="s">
        <v>267</v>
      </c>
      <c r="D268" s="918"/>
      <c r="E268" s="918"/>
      <c r="F268" s="918"/>
      <c r="G268" s="918"/>
      <c r="H268" s="211"/>
      <c r="I268" s="212">
        <v>0.2109</v>
      </c>
    </row>
    <row r="269" spans="1:9">
      <c r="A269" s="203"/>
      <c r="B269" s="203"/>
      <c r="C269" s="211"/>
      <c r="D269" s="211"/>
      <c r="E269" s="211"/>
      <c r="F269" s="211"/>
      <c r="G269" s="213" t="s">
        <v>268</v>
      </c>
      <c r="H269" s="211"/>
      <c r="I269" s="202" t="s">
        <v>116</v>
      </c>
    </row>
    <row r="270" spans="1:9" ht="15.75" thickBot="1">
      <c r="A270" s="204"/>
      <c r="B270" s="204"/>
      <c r="C270" s="206"/>
      <c r="D270" s="206"/>
      <c r="E270" s="206"/>
      <c r="F270" s="206"/>
      <c r="G270" s="205" t="s">
        <v>269</v>
      </c>
      <c r="H270" s="206"/>
      <c r="I270" s="206" t="s">
        <v>116</v>
      </c>
    </row>
    <row r="271" spans="1:9" ht="15.75" thickBot="1">
      <c r="A271" s="208" t="s">
        <v>270</v>
      </c>
      <c r="B271" s="208"/>
      <c r="C271" s="209" t="s">
        <v>244</v>
      </c>
      <c r="D271" s="209" t="s">
        <v>261</v>
      </c>
      <c r="E271" s="919" t="s">
        <v>271</v>
      </c>
      <c r="F271" s="919"/>
      <c r="G271" s="919" t="s">
        <v>272</v>
      </c>
      <c r="H271" s="919"/>
      <c r="I271" s="919"/>
    </row>
    <row r="272" spans="1:9">
      <c r="A272" s="285" t="s">
        <v>336</v>
      </c>
      <c r="B272" s="286" t="s">
        <v>337</v>
      </c>
      <c r="C272" s="287">
        <v>4.4999999999999999E-4</v>
      </c>
      <c r="D272" s="285" t="s">
        <v>14</v>
      </c>
      <c r="E272" s="285"/>
      <c r="F272" s="289"/>
      <c r="G272" s="290"/>
      <c r="H272" s="290"/>
      <c r="I272" s="291"/>
    </row>
    <row r="273" spans="1:9" ht="15.75" thickBot="1">
      <c r="A273" s="204"/>
      <c r="B273" s="204"/>
      <c r="C273" s="915" t="s">
        <v>273</v>
      </c>
      <c r="D273" s="916"/>
      <c r="E273" s="916"/>
      <c r="F273" s="916"/>
      <c r="G273" s="916"/>
      <c r="H273" s="204"/>
      <c r="I273" s="204"/>
    </row>
    <row r="274" spans="1:9" ht="15.75" thickBot="1">
      <c r="A274" s="208" t="s">
        <v>274</v>
      </c>
      <c r="B274" s="208"/>
      <c r="C274" s="209" t="s">
        <v>244</v>
      </c>
      <c r="D274" s="209" t="s">
        <v>261</v>
      </c>
      <c r="E274" s="919" t="s">
        <v>272</v>
      </c>
      <c r="F274" s="919"/>
      <c r="G274" s="919" t="s">
        <v>272</v>
      </c>
      <c r="H274" s="919"/>
      <c r="I274" s="919"/>
    </row>
    <row r="275" spans="1:9" ht="15.75" thickBot="1">
      <c r="A275" s="214"/>
      <c r="B275" s="214"/>
      <c r="C275" s="919" t="s">
        <v>276</v>
      </c>
      <c r="D275" s="955"/>
      <c r="E275" s="955"/>
      <c r="F275" s="955"/>
      <c r="G275" s="955"/>
      <c r="H275" s="292"/>
      <c r="I275" s="292"/>
    </row>
    <row r="276" spans="1:9" ht="15.75" thickBot="1">
      <c r="A276" s="208"/>
      <c r="B276" s="208"/>
      <c r="C276" s="217"/>
      <c r="D276" s="217"/>
      <c r="E276" s="217"/>
      <c r="F276" s="217"/>
      <c r="G276" s="217" t="s">
        <v>277</v>
      </c>
      <c r="H276" s="217"/>
      <c r="I276" s="218">
        <v>0.2109</v>
      </c>
    </row>
    <row r="277" spans="1:9" ht="15.75" thickBot="1">
      <c r="A277" s="208" t="s">
        <v>278</v>
      </c>
      <c r="B277" s="208"/>
      <c r="C277" s="209" t="s">
        <v>279</v>
      </c>
      <c r="D277" s="209" t="s">
        <v>244</v>
      </c>
      <c r="E277" s="209" t="s">
        <v>261</v>
      </c>
      <c r="F277" s="919" t="s">
        <v>272</v>
      </c>
      <c r="G277" s="919"/>
      <c r="H277" s="919" t="s">
        <v>272</v>
      </c>
      <c r="I277" s="919"/>
    </row>
    <row r="278" spans="1:9" ht="15.75" thickBot="1">
      <c r="A278" s="208"/>
      <c r="B278" s="208"/>
      <c r="C278" s="919" t="s">
        <v>281</v>
      </c>
      <c r="D278" s="919"/>
      <c r="E278" s="919"/>
      <c r="F278" s="919"/>
      <c r="G278" s="919"/>
      <c r="H278" s="217"/>
      <c r="I278" s="217"/>
    </row>
    <row r="279" spans="1:9" ht="15.75" thickBot="1">
      <c r="A279" s="920" t="s">
        <v>282</v>
      </c>
      <c r="B279" s="920"/>
      <c r="C279" s="922" t="s">
        <v>244</v>
      </c>
      <c r="D279" s="922" t="s">
        <v>261</v>
      </c>
      <c r="E279" s="924" t="s">
        <v>283</v>
      </c>
      <c r="F279" s="924"/>
      <c r="G279" s="924"/>
      <c r="H279" s="220"/>
      <c r="I279" s="922" t="s">
        <v>272</v>
      </c>
    </row>
    <row r="280" spans="1:9" ht="15.75" thickBot="1">
      <c r="A280" s="921"/>
      <c r="B280" s="921"/>
      <c r="C280" s="923"/>
      <c r="D280" s="923"/>
      <c r="E280" s="221" t="s">
        <v>284</v>
      </c>
      <c r="F280" s="221" t="s">
        <v>285</v>
      </c>
      <c r="G280" s="221" t="s">
        <v>286</v>
      </c>
      <c r="H280" s="221"/>
      <c r="I280" s="923"/>
    </row>
    <row r="281" spans="1:9">
      <c r="A281" s="293"/>
      <c r="B281" s="293"/>
      <c r="C281" s="917" t="s">
        <v>288</v>
      </c>
      <c r="D281" s="917"/>
      <c r="E281" s="917"/>
      <c r="F281" s="917"/>
      <c r="G281" s="917"/>
      <c r="H281" s="294"/>
      <c r="I281" s="294" t="s">
        <v>116</v>
      </c>
    </row>
    <row r="282" spans="1:9" ht="15.75" thickBot="1">
      <c r="A282" s="225"/>
      <c r="B282" s="225"/>
      <c r="C282" s="226"/>
      <c r="D282" s="226"/>
      <c r="E282" s="926" t="s">
        <v>289</v>
      </c>
      <c r="F282" s="926"/>
      <c r="G282" s="926"/>
      <c r="H282" s="225"/>
      <c r="I282" s="227">
        <v>0.21</v>
      </c>
    </row>
    <row r="283" spans="1:9" ht="15.75" thickTop="1">
      <c r="A283" s="223"/>
      <c r="B283" s="223"/>
      <c r="C283" s="213"/>
      <c r="D283" s="213"/>
      <c r="E283" s="213"/>
      <c r="F283" s="213" t="s">
        <v>86</v>
      </c>
      <c r="G283" s="228">
        <v>0.23619999999999999</v>
      </c>
      <c r="H283" s="223"/>
      <c r="I283" s="212">
        <v>4.9599999999999998E-2</v>
      </c>
    </row>
    <row r="284" spans="1:9" ht="16.5" thickBot="1">
      <c r="A284" s="225"/>
      <c r="B284" s="225"/>
      <c r="C284" s="524"/>
      <c r="D284" s="561">
        <v>4011353</v>
      </c>
      <c r="E284" s="524"/>
      <c r="F284" s="225"/>
      <c r="G284" s="225" t="s">
        <v>290</v>
      </c>
      <c r="H284" s="225"/>
      <c r="I284" s="227">
        <v>0.26</v>
      </c>
    </row>
    <row r="285" spans="1:9" ht="15.75" thickTop="1">
      <c r="A285" s="230" t="s">
        <v>291</v>
      </c>
    </row>
    <row r="287" spans="1:9" ht="23.25" thickBot="1">
      <c r="A287" s="185" t="s">
        <v>237</v>
      </c>
      <c r="B287" s="186"/>
      <c r="C287" s="186"/>
      <c r="D287" s="186"/>
      <c r="E287" s="186"/>
      <c r="F287" s="186"/>
      <c r="G287" s="186"/>
      <c r="H287" s="186"/>
      <c r="I287" s="187" t="s">
        <v>214</v>
      </c>
    </row>
    <row r="288" spans="1:9" ht="18.75" thickTop="1">
      <c r="A288" s="188" t="s">
        <v>238</v>
      </c>
      <c r="B288" s="188"/>
      <c r="C288" s="188"/>
      <c r="D288" s="188"/>
      <c r="E288" s="188"/>
      <c r="F288" s="188"/>
      <c r="G288" s="189"/>
      <c r="H288" s="190"/>
      <c r="I288" s="188"/>
    </row>
    <row r="289" spans="1:9" ht="15.75">
      <c r="A289" s="191" t="s">
        <v>239</v>
      </c>
      <c r="B289" s="191"/>
      <c r="C289" s="191"/>
      <c r="D289" s="191" t="s">
        <v>744</v>
      </c>
      <c r="E289" s="191"/>
      <c r="F289" s="191"/>
      <c r="G289" s="192" t="s">
        <v>240</v>
      </c>
      <c r="H289" s="193">
        <v>150.88</v>
      </c>
      <c r="I289" s="194" t="s">
        <v>12</v>
      </c>
    </row>
    <row r="290" spans="1:9" ht="16.5" thickBot="1">
      <c r="A290" s="195">
        <v>4011256</v>
      </c>
      <c r="B290" s="947" t="s">
        <v>840</v>
      </c>
      <c r="C290" s="947"/>
      <c r="D290" s="947"/>
      <c r="E290" s="947"/>
      <c r="F290" s="947"/>
      <c r="G290" s="947"/>
      <c r="H290" s="948" t="s">
        <v>242</v>
      </c>
      <c r="I290" s="949"/>
    </row>
    <row r="291" spans="1:9" ht="15.75" thickBot="1">
      <c r="A291" s="920" t="s">
        <v>243</v>
      </c>
      <c r="B291" s="920"/>
      <c r="C291" s="922" t="s">
        <v>244</v>
      </c>
      <c r="D291" s="950" t="s">
        <v>245</v>
      </c>
      <c r="E291" s="950"/>
      <c r="F291" s="950" t="s">
        <v>246</v>
      </c>
      <c r="G291" s="950"/>
      <c r="H291" s="196"/>
      <c r="I291" s="196" t="s">
        <v>247</v>
      </c>
    </row>
    <row r="292" spans="1:9" ht="15.75" thickBot="1">
      <c r="A292" s="921"/>
      <c r="B292" s="921"/>
      <c r="C292" s="923"/>
      <c r="D292" s="197" t="s">
        <v>248</v>
      </c>
      <c r="E292" s="197" t="s">
        <v>249</v>
      </c>
      <c r="F292" s="197" t="s">
        <v>250</v>
      </c>
      <c r="G292" s="197" t="s">
        <v>251</v>
      </c>
      <c r="H292" s="197"/>
      <c r="I292" s="197" t="s">
        <v>252</v>
      </c>
    </row>
    <row r="293" spans="1:9">
      <c r="A293" s="285" t="s">
        <v>338</v>
      </c>
      <c r="B293" s="286" t="s">
        <v>339</v>
      </c>
      <c r="C293" s="287">
        <v>1</v>
      </c>
      <c r="D293" s="288">
        <v>0.83</v>
      </c>
      <c r="E293" s="288">
        <v>0.17</v>
      </c>
      <c r="F293" s="762">
        <v>227.75630000000001</v>
      </c>
      <c r="G293" s="762">
        <v>60.354999999999997</v>
      </c>
      <c r="H293" s="203"/>
      <c r="I293" s="762">
        <v>199.29810000000001</v>
      </c>
    </row>
    <row r="294" spans="1:9">
      <c r="A294" s="285" t="s">
        <v>354</v>
      </c>
      <c r="B294" s="286" t="s">
        <v>841</v>
      </c>
      <c r="C294" s="287">
        <v>1</v>
      </c>
      <c r="D294" s="288">
        <v>0.62</v>
      </c>
      <c r="E294" s="288">
        <v>0.38</v>
      </c>
      <c r="F294" s="762">
        <v>3.0278</v>
      </c>
      <c r="G294" s="762">
        <v>2.0491999999999999</v>
      </c>
      <c r="H294" s="203"/>
      <c r="I294" s="762">
        <v>2.6558999999999999</v>
      </c>
    </row>
    <row r="295" spans="1:9">
      <c r="A295" s="285" t="s">
        <v>356</v>
      </c>
      <c r="B295" s="286" t="s">
        <v>357</v>
      </c>
      <c r="C295" s="287">
        <v>1</v>
      </c>
      <c r="D295" s="288">
        <v>1</v>
      </c>
      <c r="E295" s="288">
        <v>0</v>
      </c>
      <c r="F295" s="762">
        <v>181.6138</v>
      </c>
      <c r="G295" s="762">
        <v>76.433599999999998</v>
      </c>
      <c r="H295" s="203"/>
      <c r="I295" s="762">
        <v>181.6138</v>
      </c>
    </row>
    <row r="296" spans="1:9">
      <c r="A296" s="285" t="s">
        <v>253</v>
      </c>
      <c r="B296" s="286" t="s">
        <v>254</v>
      </c>
      <c r="C296" s="287">
        <v>1</v>
      </c>
      <c r="D296" s="288">
        <v>0.86</v>
      </c>
      <c r="E296" s="288">
        <v>0.14000000000000001</v>
      </c>
      <c r="F296" s="762">
        <v>152.96250000000001</v>
      </c>
      <c r="G296" s="762">
        <v>72.250299999999996</v>
      </c>
      <c r="H296" s="203"/>
      <c r="I296" s="762">
        <v>141.6628</v>
      </c>
    </row>
    <row r="297" spans="1:9" ht="28.5">
      <c r="A297" s="285" t="s">
        <v>358</v>
      </c>
      <c r="B297" s="286" t="s">
        <v>842</v>
      </c>
      <c r="C297" s="287">
        <v>1</v>
      </c>
      <c r="D297" s="288">
        <v>0.9</v>
      </c>
      <c r="E297" s="288">
        <v>0.1</v>
      </c>
      <c r="F297" s="762">
        <v>150.29910000000001</v>
      </c>
      <c r="G297" s="762">
        <v>66.716200000000001</v>
      </c>
      <c r="H297" s="203"/>
      <c r="I297" s="762">
        <v>141.9408</v>
      </c>
    </row>
    <row r="298" spans="1:9">
      <c r="A298" s="285" t="s">
        <v>360</v>
      </c>
      <c r="B298" s="286" t="s">
        <v>843</v>
      </c>
      <c r="C298" s="287">
        <v>1</v>
      </c>
      <c r="D298" s="288">
        <v>0.62</v>
      </c>
      <c r="E298" s="288">
        <v>0.38</v>
      </c>
      <c r="F298" s="762">
        <v>94.767099999999999</v>
      </c>
      <c r="G298" s="762">
        <v>33.8005</v>
      </c>
      <c r="H298" s="203"/>
      <c r="I298" s="762">
        <v>71.599800000000002</v>
      </c>
    </row>
    <row r="299" spans="1:9" ht="15.75" thickBot="1">
      <c r="A299" s="204"/>
      <c r="B299" s="204"/>
      <c r="C299" s="204"/>
      <c r="D299" s="204"/>
      <c r="E299" s="204"/>
      <c r="F299" s="204"/>
      <c r="G299" s="752" t="s">
        <v>259</v>
      </c>
      <c r="H299" s="753"/>
      <c r="I299" s="210">
        <v>738.77120000000002</v>
      </c>
    </row>
    <row r="300" spans="1:9" ht="15.75" thickBot="1">
      <c r="A300" s="759" t="s">
        <v>260</v>
      </c>
      <c r="B300" s="759"/>
      <c r="C300" s="758" t="s">
        <v>244</v>
      </c>
      <c r="D300" s="758" t="s">
        <v>261</v>
      </c>
      <c r="E300" s="950" t="s">
        <v>246</v>
      </c>
      <c r="F300" s="951"/>
      <c r="G300" s="919" t="s">
        <v>262</v>
      </c>
      <c r="H300" s="919"/>
      <c r="I300" s="919"/>
    </row>
    <row r="301" spans="1:9">
      <c r="A301" s="285" t="s">
        <v>263</v>
      </c>
      <c r="B301" s="286" t="s">
        <v>264</v>
      </c>
      <c r="C301" s="287">
        <v>1</v>
      </c>
      <c r="D301" s="285" t="s">
        <v>40</v>
      </c>
      <c r="E301" s="203">
        <v>17.103000000000002</v>
      </c>
      <c r="F301" s="203"/>
      <c r="G301" s="203"/>
      <c r="H301" s="203"/>
      <c r="I301" s="762">
        <v>17.103000000000002</v>
      </c>
    </row>
    <row r="302" spans="1:9">
      <c r="A302" s="203"/>
      <c r="B302" s="203"/>
      <c r="C302" s="925" t="s">
        <v>265</v>
      </c>
      <c r="D302" s="952"/>
      <c r="E302" s="952"/>
      <c r="F302" s="952"/>
      <c r="G302" s="952"/>
      <c r="H302" s="953">
        <v>17.103000000000002</v>
      </c>
      <c r="I302" s="925"/>
    </row>
    <row r="303" spans="1:9" ht="15.75" thickBot="1">
      <c r="A303" s="204"/>
      <c r="B303" s="204"/>
      <c r="C303" s="915" t="s">
        <v>266</v>
      </c>
      <c r="D303" s="916"/>
      <c r="E303" s="916"/>
      <c r="F303" s="916"/>
      <c r="G303" s="916"/>
      <c r="H303" s="753"/>
      <c r="I303" s="210">
        <v>755.87419999999997</v>
      </c>
    </row>
    <row r="304" spans="1:9">
      <c r="A304" s="203"/>
      <c r="B304" s="203"/>
      <c r="C304" s="917" t="s">
        <v>267</v>
      </c>
      <c r="D304" s="918"/>
      <c r="E304" s="918"/>
      <c r="F304" s="918"/>
      <c r="G304" s="918"/>
      <c r="H304" s="760"/>
      <c r="I304" s="762">
        <v>5.0098000000000003</v>
      </c>
    </row>
    <row r="305" spans="1:11">
      <c r="A305" s="203"/>
      <c r="B305" s="203"/>
      <c r="C305" s="760"/>
      <c r="D305" s="760"/>
      <c r="E305" s="760"/>
      <c r="F305" s="760"/>
      <c r="G305" s="756" t="s">
        <v>268</v>
      </c>
      <c r="H305" s="760">
        <v>1.6330000000000001E-2</v>
      </c>
      <c r="I305" s="762">
        <v>8.1799999999999998E-2</v>
      </c>
    </row>
    <row r="306" spans="1:11" ht="15.75" thickBot="1">
      <c r="A306" s="204"/>
      <c r="B306" s="204"/>
      <c r="C306" s="753"/>
      <c r="D306" s="753"/>
      <c r="E306" s="753"/>
      <c r="F306" s="753"/>
      <c r="G306" s="752" t="s">
        <v>269</v>
      </c>
      <c r="H306" s="753"/>
      <c r="I306" s="753" t="s">
        <v>116</v>
      </c>
    </row>
    <row r="307" spans="1:11" ht="15.75" thickBot="1">
      <c r="A307" s="759" t="s">
        <v>270</v>
      </c>
      <c r="B307" s="759"/>
      <c r="C307" s="758" t="s">
        <v>244</v>
      </c>
      <c r="D307" s="758" t="s">
        <v>261</v>
      </c>
      <c r="E307" s="919" t="s">
        <v>271</v>
      </c>
      <c r="F307" s="919"/>
      <c r="G307" s="919" t="s">
        <v>272</v>
      </c>
      <c r="H307" s="919"/>
      <c r="I307" s="919"/>
    </row>
    <row r="308" spans="1:11">
      <c r="A308" s="285" t="s">
        <v>306</v>
      </c>
      <c r="B308" s="286" t="s">
        <v>307</v>
      </c>
      <c r="C308" s="287">
        <v>0.41260000000000002</v>
      </c>
      <c r="D308" s="285" t="s">
        <v>12</v>
      </c>
      <c r="E308" s="203" t="s">
        <v>851</v>
      </c>
      <c r="F308" s="289"/>
      <c r="G308" s="290"/>
      <c r="H308" s="290"/>
      <c r="I308" s="762">
        <v>30.084900000000001</v>
      </c>
    </row>
    <row r="309" spans="1:11" ht="15.75" thickBot="1">
      <c r="A309" s="204"/>
      <c r="B309" s="204"/>
      <c r="C309" s="915" t="s">
        <v>273</v>
      </c>
      <c r="D309" s="916"/>
      <c r="E309" s="916"/>
      <c r="F309" s="916"/>
      <c r="G309" s="916"/>
      <c r="H309" s="204"/>
      <c r="I309" s="764">
        <v>30.084900000000001</v>
      </c>
    </row>
    <row r="310" spans="1:11" ht="15.75" thickBot="1">
      <c r="A310" s="759" t="s">
        <v>274</v>
      </c>
      <c r="B310" s="759"/>
      <c r="C310" s="758" t="s">
        <v>244</v>
      </c>
      <c r="D310" s="758" t="s">
        <v>261</v>
      </c>
      <c r="E310" s="919" t="s">
        <v>272</v>
      </c>
      <c r="F310" s="919"/>
      <c r="G310" s="919" t="s">
        <v>272</v>
      </c>
      <c r="H310" s="919"/>
      <c r="I310" s="919"/>
    </row>
    <row r="311" spans="1:11" ht="28.5">
      <c r="A311" s="285">
        <v>4016096</v>
      </c>
      <c r="B311" s="286" t="s">
        <v>362</v>
      </c>
      <c r="C311" s="295">
        <v>0.77019000000000004</v>
      </c>
      <c r="D311" s="285" t="s">
        <v>12</v>
      </c>
      <c r="E311" s="285">
        <v>0.94</v>
      </c>
      <c r="F311" s="289"/>
      <c r="G311" s="290"/>
      <c r="H311" s="290"/>
      <c r="I311" s="762">
        <v>0.72399999999999998</v>
      </c>
    </row>
    <row r="312" spans="1:11" ht="15.75" thickBot="1">
      <c r="A312" s="204"/>
      <c r="B312" s="204"/>
      <c r="C312" s="915" t="s">
        <v>276</v>
      </c>
      <c r="D312" s="916"/>
      <c r="E312" s="916"/>
      <c r="F312" s="916"/>
      <c r="G312" s="916"/>
      <c r="H312" s="753"/>
      <c r="I312" s="764">
        <v>0.72399999999999998</v>
      </c>
    </row>
    <row r="313" spans="1:11" ht="15.75" thickBot="1">
      <c r="A313" s="759"/>
      <c r="B313" s="759"/>
      <c r="C313" s="754"/>
      <c r="D313" s="754"/>
      <c r="E313" s="754"/>
      <c r="F313" s="754"/>
      <c r="G313" s="754" t="s">
        <v>277</v>
      </c>
      <c r="H313" s="754"/>
      <c r="I313" s="218">
        <v>35.900500000000001</v>
      </c>
    </row>
    <row r="314" spans="1:11" ht="15.75" thickBot="1">
      <c r="A314" s="759" t="s">
        <v>278</v>
      </c>
      <c r="B314" s="759"/>
      <c r="C314" s="758" t="s">
        <v>279</v>
      </c>
      <c r="D314" s="758" t="s">
        <v>244</v>
      </c>
      <c r="E314" s="758" t="s">
        <v>261</v>
      </c>
      <c r="F314" s="919" t="s">
        <v>272</v>
      </c>
      <c r="G314" s="919"/>
      <c r="H314" s="919" t="s">
        <v>272</v>
      </c>
      <c r="I314" s="919"/>
    </row>
    <row r="315" spans="1:11">
      <c r="A315" s="285" t="s">
        <v>306</v>
      </c>
      <c r="B315" s="286" t="s">
        <v>318</v>
      </c>
      <c r="C315" s="285">
        <v>5914647</v>
      </c>
      <c r="D315" s="295">
        <v>0.61890000000000001</v>
      </c>
      <c r="E315" s="285" t="s">
        <v>14</v>
      </c>
      <c r="F315" s="285"/>
      <c r="G315" s="203">
        <v>1.1082000000000001</v>
      </c>
      <c r="H315" s="304"/>
      <c r="I315" s="289">
        <v>0.68589999999999995</v>
      </c>
    </row>
    <row r="316" spans="1:11" ht="28.5">
      <c r="A316" s="285" t="s">
        <v>844</v>
      </c>
      <c r="B316" s="286" t="s">
        <v>363</v>
      </c>
      <c r="C316" s="285">
        <v>5914354</v>
      </c>
      <c r="D316" s="295">
        <v>1.44411</v>
      </c>
      <c r="E316" s="285" t="s">
        <v>14</v>
      </c>
      <c r="F316" s="285"/>
      <c r="G316" s="203">
        <v>1.1599999999999999</v>
      </c>
      <c r="H316" s="304"/>
      <c r="I316" s="289">
        <v>1.6752</v>
      </c>
      <c r="K316" s="140">
        <v>5914389</v>
      </c>
    </row>
    <row r="317" spans="1:11" s="763" customFormat="1" ht="15.75" thickBot="1">
      <c r="A317" s="219"/>
      <c r="B317" s="219"/>
      <c r="C317" s="915" t="s">
        <v>281</v>
      </c>
      <c r="D317" s="915"/>
      <c r="E317" s="915"/>
      <c r="F317" s="915"/>
      <c r="G317" s="915"/>
      <c r="H317" s="752"/>
      <c r="I317" s="210">
        <v>2.3611</v>
      </c>
    </row>
    <row r="318" spans="1:11" s="763" customFormat="1" ht="15.75" thickBot="1">
      <c r="A318" s="920" t="s">
        <v>282</v>
      </c>
      <c r="B318" s="920"/>
      <c r="C318" s="922" t="s">
        <v>244</v>
      </c>
      <c r="D318" s="922" t="s">
        <v>261</v>
      </c>
      <c r="E318" s="924" t="s">
        <v>283</v>
      </c>
      <c r="F318" s="924"/>
      <c r="G318" s="924"/>
      <c r="H318" s="220"/>
      <c r="I318" s="922" t="s">
        <v>272</v>
      </c>
    </row>
    <row r="319" spans="1:11" s="763" customFormat="1" ht="15.75" thickBot="1">
      <c r="A319" s="921"/>
      <c r="B319" s="921"/>
      <c r="C319" s="923"/>
      <c r="D319" s="923"/>
      <c r="E319" s="755" t="s">
        <v>284</v>
      </c>
      <c r="F319" s="755" t="s">
        <v>285</v>
      </c>
      <c r="G319" s="755" t="s">
        <v>286</v>
      </c>
      <c r="H319" s="755"/>
      <c r="I319" s="923"/>
    </row>
    <row r="320" spans="1:11" s="763" customFormat="1">
      <c r="A320" s="581"/>
      <c r="B320" s="581"/>
      <c r="C320" s="582"/>
      <c r="D320" s="582"/>
      <c r="E320" s="285">
        <v>5914359</v>
      </c>
      <c r="F320" s="285">
        <v>5914374</v>
      </c>
      <c r="G320" s="285">
        <v>5914389</v>
      </c>
      <c r="H320" s="582"/>
      <c r="I320" s="582"/>
    </row>
    <row r="321" spans="1:9" s="763" customFormat="1">
      <c r="A321" s="285" t="s">
        <v>306</v>
      </c>
      <c r="B321" s="286" t="s">
        <v>318</v>
      </c>
      <c r="C321" s="287">
        <v>0.61890000000000001</v>
      </c>
      <c r="D321" s="285" t="s">
        <v>287</v>
      </c>
      <c r="E321" s="285"/>
      <c r="F321" s="285"/>
      <c r="G321" s="201">
        <v>60.01</v>
      </c>
      <c r="H321" s="201">
        <v>0.5</v>
      </c>
      <c r="I321" s="222">
        <v>18.57</v>
      </c>
    </row>
    <row r="322" spans="1:9" ht="28.5">
      <c r="A322" s="285" t="s">
        <v>844</v>
      </c>
      <c r="B322" s="286" t="s">
        <v>363</v>
      </c>
      <c r="C322" s="287">
        <v>1.44411</v>
      </c>
      <c r="D322" s="285" t="s">
        <v>287</v>
      </c>
      <c r="E322" s="285"/>
      <c r="F322" s="285"/>
      <c r="G322" s="201">
        <v>60.01</v>
      </c>
      <c r="H322" s="201">
        <v>0.5</v>
      </c>
      <c r="I322" s="222">
        <v>43.331000000000003</v>
      </c>
    </row>
    <row r="323" spans="1:9">
      <c r="A323" s="223"/>
      <c r="B323" s="223"/>
      <c r="C323" s="925" t="s">
        <v>288</v>
      </c>
      <c r="D323" s="925"/>
      <c r="E323" s="925"/>
      <c r="F323" s="925"/>
      <c r="G323" s="925"/>
      <c r="H323" s="756"/>
      <c r="I323" s="224">
        <v>61.901000000000003</v>
      </c>
    </row>
    <row r="324" spans="1:9" ht="15.75" thickBot="1">
      <c r="A324" s="225"/>
      <c r="B324" s="225"/>
      <c r="C324" s="757"/>
      <c r="D324" s="757"/>
      <c r="E324" s="926" t="s">
        <v>289</v>
      </c>
      <c r="F324" s="926"/>
      <c r="G324" s="926"/>
      <c r="H324" s="225"/>
      <c r="I324" s="227">
        <v>100.16</v>
      </c>
    </row>
    <row r="325" spans="1:9" ht="15.75" thickTop="1">
      <c r="A325" s="223"/>
      <c r="B325" s="223"/>
      <c r="C325" s="756"/>
      <c r="D325" s="756"/>
      <c r="E325" s="756"/>
      <c r="F325" s="756" t="s">
        <v>86</v>
      </c>
      <c r="G325" s="228">
        <v>0.2135</v>
      </c>
      <c r="H325" s="223"/>
      <c r="I325" s="761">
        <v>21.3842</v>
      </c>
    </row>
    <row r="326" spans="1:9" ht="16.5" thickBot="1">
      <c r="A326" s="225"/>
      <c r="B326" s="225"/>
      <c r="C326" s="757"/>
      <c r="D326" s="561">
        <v>4011256</v>
      </c>
      <c r="E326" s="757"/>
      <c r="F326" s="225"/>
      <c r="G326" s="225" t="s">
        <v>290</v>
      </c>
      <c r="H326" s="225"/>
      <c r="I326" s="227">
        <v>121.54</v>
      </c>
    </row>
    <row r="327" spans="1:9" ht="15.75" thickTop="1"/>
    <row r="328" spans="1:9" ht="23.25" thickBot="1">
      <c r="A328" s="231" t="s">
        <v>237</v>
      </c>
      <c r="B328" s="232"/>
      <c r="C328" s="232"/>
      <c r="D328" s="232"/>
      <c r="E328" s="232"/>
      <c r="F328" s="232"/>
      <c r="G328" s="232"/>
      <c r="H328" s="232"/>
      <c r="I328" s="233" t="s">
        <v>214</v>
      </c>
    </row>
    <row r="329" spans="1:9" ht="18.75" thickTop="1">
      <c r="A329" s="234" t="s">
        <v>238</v>
      </c>
      <c r="B329" s="234"/>
      <c r="C329" s="234"/>
      <c r="D329" s="234" t="s">
        <v>743</v>
      </c>
      <c r="E329" s="234"/>
      <c r="F329" s="234"/>
      <c r="G329" s="234"/>
      <c r="H329" s="234"/>
      <c r="I329" s="234"/>
    </row>
    <row r="330" spans="1:9" ht="15.75">
      <c r="A330" s="235" t="s">
        <v>239</v>
      </c>
      <c r="B330" s="235"/>
      <c r="C330" s="235"/>
      <c r="D330" s="235" t="s">
        <v>744</v>
      </c>
      <c r="E330" s="235"/>
      <c r="F330" s="235"/>
      <c r="G330" s="236" t="s">
        <v>240</v>
      </c>
      <c r="H330" s="237">
        <v>113.18</v>
      </c>
      <c r="I330" s="238" t="s">
        <v>12</v>
      </c>
    </row>
    <row r="331" spans="1:9" ht="16.5" thickBot="1">
      <c r="A331" s="239">
        <v>6416040</v>
      </c>
      <c r="B331" s="941" t="s">
        <v>340</v>
      </c>
      <c r="C331" s="941"/>
      <c r="D331" s="941"/>
      <c r="E331" s="941"/>
      <c r="F331" s="941"/>
      <c r="G331" s="941"/>
      <c r="H331" s="942" t="s">
        <v>242</v>
      </c>
      <c r="I331" s="943"/>
    </row>
    <row r="332" spans="1:9" ht="15.75" thickBot="1">
      <c r="A332" s="936" t="s">
        <v>243</v>
      </c>
      <c r="B332" s="936"/>
      <c r="C332" s="938" t="s">
        <v>244</v>
      </c>
      <c r="D332" s="929" t="s">
        <v>245</v>
      </c>
      <c r="E332" s="929"/>
      <c r="F332" s="929" t="s">
        <v>246</v>
      </c>
      <c r="G332" s="929"/>
      <c r="H332" s="240"/>
      <c r="I332" s="240" t="s">
        <v>247</v>
      </c>
    </row>
    <row r="333" spans="1:9" ht="15.75" thickBot="1">
      <c r="A333" s="937"/>
      <c r="B333" s="937"/>
      <c r="C333" s="939"/>
      <c r="D333" s="241" t="s">
        <v>248</v>
      </c>
      <c r="E333" s="241" t="s">
        <v>249</v>
      </c>
      <c r="F333" s="241" t="s">
        <v>250</v>
      </c>
      <c r="G333" s="241" t="s">
        <v>251</v>
      </c>
      <c r="H333" s="241"/>
      <c r="I333" s="241" t="s">
        <v>252</v>
      </c>
    </row>
    <row r="334" spans="1:9">
      <c r="A334" s="254" t="s">
        <v>341</v>
      </c>
      <c r="B334" s="255" t="s">
        <v>342</v>
      </c>
      <c r="C334" s="256">
        <v>2</v>
      </c>
      <c r="D334" s="273">
        <v>0.56999999999999995</v>
      </c>
      <c r="E334" s="273">
        <v>0.43</v>
      </c>
      <c r="F334" s="246">
        <v>253.58199999999999</v>
      </c>
      <c r="G334" s="246">
        <v>117.1644</v>
      </c>
      <c r="H334" s="257"/>
      <c r="I334" s="246">
        <v>389.8449</v>
      </c>
    </row>
    <row r="335" spans="1:9">
      <c r="A335" s="254" t="s">
        <v>343</v>
      </c>
      <c r="B335" s="255" t="s">
        <v>344</v>
      </c>
      <c r="C335" s="256">
        <v>1</v>
      </c>
      <c r="D335" s="273">
        <v>1</v>
      </c>
      <c r="E335" s="273">
        <v>0</v>
      </c>
      <c r="F335" s="246">
        <v>66.011300000000006</v>
      </c>
      <c r="G335" s="246">
        <v>4.4763999999999999</v>
      </c>
      <c r="H335" s="257"/>
      <c r="I335" s="246">
        <v>66.011300000000006</v>
      </c>
    </row>
    <row r="336" spans="1:9">
      <c r="A336" s="254" t="s">
        <v>345</v>
      </c>
      <c r="B336" s="255" t="s">
        <v>346</v>
      </c>
      <c r="C336" s="256">
        <v>1</v>
      </c>
      <c r="D336" s="273">
        <v>1</v>
      </c>
      <c r="E336" s="273">
        <v>0</v>
      </c>
      <c r="F336" s="246">
        <v>129.66409999999999</v>
      </c>
      <c r="G336" s="246">
        <v>85.559100000000001</v>
      </c>
      <c r="H336" s="257"/>
      <c r="I336" s="246">
        <v>129.66409999999999</v>
      </c>
    </row>
    <row r="337" spans="1:9" ht="15.75" thickBot="1">
      <c r="A337" s="248"/>
      <c r="B337" s="248"/>
      <c r="C337" s="248"/>
      <c r="D337" s="248"/>
      <c r="E337" s="248"/>
      <c r="F337" s="248"/>
      <c r="G337" s="249" t="s">
        <v>259</v>
      </c>
      <c r="H337" s="250"/>
      <c r="I337" s="251">
        <v>585.52030000000002</v>
      </c>
    </row>
    <row r="338" spans="1:9" ht="15.75" thickBot="1">
      <c r="A338" s="252" t="s">
        <v>260</v>
      </c>
      <c r="B338" s="252"/>
      <c r="C338" s="253" t="s">
        <v>244</v>
      </c>
      <c r="D338" s="253" t="s">
        <v>261</v>
      </c>
      <c r="E338" s="929" t="s">
        <v>246</v>
      </c>
      <c r="F338" s="930"/>
      <c r="G338" s="931" t="s">
        <v>262</v>
      </c>
      <c r="H338" s="931"/>
      <c r="I338" s="931"/>
    </row>
    <row r="339" spans="1:9">
      <c r="A339" s="242" t="s">
        <v>263</v>
      </c>
      <c r="B339" s="243" t="s">
        <v>264</v>
      </c>
      <c r="C339" s="244">
        <v>3</v>
      </c>
      <c r="D339" s="242" t="s">
        <v>40</v>
      </c>
      <c r="E339" s="257">
        <v>17.103000000000002</v>
      </c>
      <c r="F339" s="257"/>
      <c r="G339" s="257"/>
      <c r="H339" s="257"/>
      <c r="I339" s="246">
        <v>51.308999999999997</v>
      </c>
    </row>
    <row r="340" spans="1:9">
      <c r="A340" s="257"/>
      <c r="B340" s="257"/>
      <c r="C340" s="944" t="s">
        <v>265</v>
      </c>
      <c r="D340" s="945"/>
      <c r="E340" s="945"/>
      <c r="F340" s="945"/>
      <c r="G340" s="945"/>
      <c r="H340" s="946">
        <v>51.308999999999997</v>
      </c>
      <c r="I340" s="944"/>
    </row>
    <row r="341" spans="1:9" ht="15.75" thickBot="1">
      <c r="A341" s="248"/>
      <c r="B341" s="248"/>
      <c r="C341" s="933" t="s">
        <v>266</v>
      </c>
      <c r="D341" s="934"/>
      <c r="E341" s="934"/>
      <c r="F341" s="934"/>
      <c r="G341" s="934"/>
      <c r="H341" s="249"/>
      <c r="I341" s="251">
        <v>636.82929999999999</v>
      </c>
    </row>
    <row r="342" spans="1:9">
      <c r="A342" s="257"/>
      <c r="B342" s="257"/>
      <c r="C342" s="927" t="s">
        <v>267</v>
      </c>
      <c r="D342" s="932"/>
      <c r="E342" s="932"/>
      <c r="F342" s="932"/>
      <c r="G342" s="932"/>
      <c r="H342" s="258"/>
      <c r="I342" s="259">
        <v>5.6266999999999996</v>
      </c>
    </row>
    <row r="343" spans="1:9">
      <c r="A343" s="257"/>
      <c r="B343" s="257"/>
      <c r="C343" s="258"/>
      <c r="D343" s="258"/>
      <c r="E343" s="258"/>
      <c r="F343" s="258"/>
      <c r="G343" s="260" t="s">
        <v>268</v>
      </c>
      <c r="H343" s="258"/>
      <c r="I343" s="246"/>
    </row>
    <row r="344" spans="1:9" ht="15.75" thickBot="1">
      <c r="A344" s="248"/>
      <c r="B344" s="248"/>
      <c r="C344" s="250"/>
      <c r="D344" s="250"/>
      <c r="E344" s="250"/>
      <c r="F344" s="250"/>
      <c r="G344" s="249" t="s">
        <v>269</v>
      </c>
      <c r="H344" s="250"/>
      <c r="I344" s="250" t="s">
        <v>116</v>
      </c>
    </row>
    <row r="345" spans="1:9" ht="15.75" thickBot="1">
      <c r="A345" s="252" t="s">
        <v>270</v>
      </c>
      <c r="B345" s="252"/>
      <c r="C345" s="253" t="s">
        <v>244</v>
      </c>
      <c r="D345" s="253" t="s">
        <v>261</v>
      </c>
      <c r="E345" s="931" t="s">
        <v>271</v>
      </c>
      <c r="F345" s="931"/>
      <c r="G345" s="931" t="s">
        <v>272</v>
      </c>
      <c r="H345" s="931"/>
      <c r="I345" s="931"/>
    </row>
    <row r="346" spans="1:9">
      <c r="A346" s="242" t="s">
        <v>304</v>
      </c>
      <c r="B346" s="243" t="s">
        <v>305</v>
      </c>
      <c r="C346" s="244">
        <v>0.53076000000000001</v>
      </c>
      <c r="D346" s="242" t="s">
        <v>12</v>
      </c>
      <c r="E346" s="242"/>
      <c r="F346" s="247" t="s">
        <v>850</v>
      </c>
      <c r="G346" s="247"/>
      <c r="H346" s="247"/>
      <c r="I346" s="261">
        <v>43.027999999999999</v>
      </c>
    </row>
    <row r="347" spans="1:9">
      <c r="A347" s="242" t="s">
        <v>306</v>
      </c>
      <c r="B347" s="243" t="s">
        <v>307</v>
      </c>
      <c r="C347" s="244">
        <v>0.14699999999999999</v>
      </c>
      <c r="D347" s="242" t="s">
        <v>12</v>
      </c>
      <c r="E347" s="242"/>
      <c r="F347" s="247" t="s">
        <v>851</v>
      </c>
      <c r="G347" s="247"/>
      <c r="H347" s="247"/>
      <c r="I347" s="261">
        <v>10.7186</v>
      </c>
    </row>
    <row r="348" spans="1:9">
      <c r="A348" s="242" t="s">
        <v>347</v>
      </c>
      <c r="B348" s="243" t="s">
        <v>348</v>
      </c>
      <c r="C348" s="244">
        <v>0.2606</v>
      </c>
      <c r="D348" s="242" t="s">
        <v>12</v>
      </c>
      <c r="E348" s="242"/>
      <c r="F348" s="247" t="s">
        <v>855</v>
      </c>
      <c r="G348" s="247"/>
      <c r="H348" s="247"/>
      <c r="I348" s="261">
        <v>18.036200000000001</v>
      </c>
    </row>
    <row r="349" spans="1:9">
      <c r="A349" s="242" t="s">
        <v>349</v>
      </c>
      <c r="B349" s="243" t="s">
        <v>350</v>
      </c>
      <c r="C349" s="244">
        <v>0.52829000000000004</v>
      </c>
      <c r="D349" s="242" t="s">
        <v>12</v>
      </c>
      <c r="E349" s="242"/>
      <c r="F349" s="247" t="s">
        <v>856</v>
      </c>
      <c r="G349" s="247"/>
      <c r="H349" s="247"/>
      <c r="I349" s="261">
        <v>20.950700000000001</v>
      </c>
    </row>
    <row r="350" spans="1:9" ht="15.75" thickBot="1">
      <c r="A350" s="248"/>
      <c r="B350" s="248"/>
      <c r="C350" s="933" t="s">
        <v>273</v>
      </c>
      <c r="D350" s="934"/>
      <c r="E350" s="934"/>
      <c r="F350" s="934"/>
      <c r="G350" s="934"/>
      <c r="H350" s="248"/>
      <c r="I350" s="262">
        <v>92.733500000000006</v>
      </c>
    </row>
    <row r="351" spans="1:9" ht="15.75" thickBot="1">
      <c r="A351" s="252" t="s">
        <v>274</v>
      </c>
      <c r="B351" s="252"/>
      <c r="C351" s="253" t="s">
        <v>244</v>
      </c>
      <c r="D351" s="253" t="s">
        <v>261</v>
      </c>
      <c r="E351" s="931" t="s">
        <v>272</v>
      </c>
      <c r="F351" s="931"/>
      <c r="G351" s="931" t="s">
        <v>272</v>
      </c>
      <c r="H351" s="931"/>
      <c r="I351" s="931"/>
    </row>
    <row r="352" spans="1:9" ht="15.75" thickBot="1">
      <c r="A352" s="263"/>
      <c r="B352" s="263"/>
      <c r="C352" s="931" t="s">
        <v>276</v>
      </c>
      <c r="D352" s="935"/>
      <c r="E352" s="935"/>
      <c r="F352" s="935"/>
      <c r="G352" s="935"/>
      <c r="H352" s="264"/>
      <c r="I352" s="264"/>
    </row>
    <row r="353" spans="1:11" ht="15.75" thickBot="1">
      <c r="A353" s="252"/>
      <c r="B353" s="252"/>
      <c r="C353" s="265"/>
      <c r="D353" s="265"/>
      <c r="E353" s="265"/>
      <c r="F353" s="265"/>
      <c r="G353" s="265" t="s">
        <v>277</v>
      </c>
      <c r="H353" s="265"/>
      <c r="I353" s="266">
        <v>98.360200000000006</v>
      </c>
    </row>
    <row r="354" spans="1:11" ht="15.75" thickBot="1">
      <c r="A354" s="252" t="s">
        <v>278</v>
      </c>
      <c r="B354" s="252"/>
      <c r="C354" s="253" t="s">
        <v>279</v>
      </c>
      <c r="D354" s="253" t="s">
        <v>244</v>
      </c>
      <c r="E354" s="253" t="s">
        <v>261</v>
      </c>
      <c r="F354" s="931" t="s">
        <v>272</v>
      </c>
      <c r="G354" s="931"/>
      <c r="H354" s="931" t="s">
        <v>272</v>
      </c>
      <c r="I354" s="931"/>
    </row>
    <row r="355" spans="1:11">
      <c r="A355" s="254" t="s">
        <v>304</v>
      </c>
      <c r="B355" s="255" t="s">
        <v>317</v>
      </c>
      <c r="C355" s="254">
        <v>5914647</v>
      </c>
      <c r="D355" s="298">
        <v>0.79613999999999996</v>
      </c>
      <c r="E355" s="254" t="s">
        <v>14</v>
      </c>
      <c r="F355" s="254"/>
      <c r="G355" s="246">
        <v>1.1082000000000001</v>
      </c>
      <c r="H355" s="258"/>
      <c r="I355" s="246">
        <v>0.88229999999999997</v>
      </c>
    </row>
    <row r="356" spans="1:11">
      <c r="A356" s="254" t="s">
        <v>306</v>
      </c>
      <c r="B356" s="255" t="s">
        <v>318</v>
      </c>
      <c r="C356" s="254">
        <v>5914647</v>
      </c>
      <c r="D356" s="298">
        <v>0.2205</v>
      </c>
      <c r="E356" s="254" t="s">
        <v>14</v>
      </c>
      <c r="F356" s="254"/>
      <c r="G356" s="246">
        <v>1.1082000000000001</v>
      </c>
      <c r="H356" s="258"/>
      <c r="I356" s="246">
        <v>0.24440000000000001</v>
      </c>
    </row>
    <row r="357" spans="1:11">
      <c r="A357" s="254" t="s">
        <v>347</v>
      </c>
      <c r="B357" s="255" t="s">
        <v>351</v>
      </c>
      <c r="C357" s="254">
        <v>5914647</v>
      </c>
      <c r="D357" s="298">
        <v>0.39090000000000003</v>
      </c>
      <c r="E357" s="254" t="s">
        <v>14</v>
      </c>
      <c r="F357" s="254"/>
      <c r="G357" s="246">
        <v>1.1082000000000001</v>
      </c>
      <c r="H357" s="258"/>
      <c r="I357" s="246">
        <v>0.43319999999999997</v>
      </c>
    </row>
    <row r="358" spans="1:11">
      <c r="A358" s="254" t="s">
        <v>349</v>
      </c>
      <c r="B358" s="255" t="s">
        <v>352</v>
      </c>
      <c r="C358" s="254">
        <v>5914647</v>
      </c>
      <c r="D358" s="298">
        <v>0.79244000000000003</v>
      </c>
      <c r="E358" s="254" t="s">
        <v>14</v>
      </c>
      <c r="F358" s="254"/>
      <c r="G358" s="246">
        <v>1.1082000000000001</v>
      </c>
      <c r="H358" s="258"/>
      <c r="I358" s="246">
        <v>0.87819999999999998</v>
      </c>
    </row>
    <row r="359" spans="1:11" ht="15.75" thickBot="1">
      <c r="A359" s="270"/>
      <c r="B359" s="270"/>
      <c r="C359" s="933" t="s">
        <v>281</v>
      </c>
      <c r="D359" s="933"/>
      <c r="E359" s="933"/>
      <c r="F359" s="933"/>
      <c r="G359" s="933"/>
      <c r="H359" s="249"/>
      <c r="I359" s="251">
        <v>2.4380999999999999</v>
      </c>
    </row>
    <row r="360" spans="1:11" ht="15.75" thickBot="1">
      <c r="A360" s="936" t="s">
        <v>282</v>
      </c>
      <c r="B360" s="936"/>
      <c r="C360" s="938" t="s">
        <v>244</v>
      </c>
      <c r="D360" s="938" t="s">
        <v>261</v>
      </c>
      <c r="E360" s="940" t="s">
        <v>283</v>
      </c>
      <c r="F360" s="940"/>
      <c r="G360" s="940"/>
      <c r="H360" s="271"/>
      <c r="I360" s="938" t="s">
        <v>272</v>
      </c>
    </row>
    <row r="361" spans="1:11" ht="15.75" thickBot="1">
      <c r="A361" s="937"/>
      <c r="B361" s="937"/>
      <c r="C361" s="939"/>
      <c r="D361" s="939"/>
      <c r="E361" s="272" t="s">
        <v>284</v>
      </c>
      <c r="F361" s="272" t="s">
        <v>285</v>
      </c>
      <c r="G361" s="272" t="s">
        <v>286</v>
      </c>
      <c r="H361" s="272"/>
      <c r="I361" s="939"/>
    </row>
    <row r="362" spans="1:11" s="538" customFormat="1">
      <c r="A362" s="579"/>
      <c r="B362" s="579"/>
      <c r="C362" s="580"/>
      <c r="D362" s="580"/>
      <c r="E362" s="580">
        <v>5914359</v>
      </c>
      <c r="F362" s="580">
        <v>5914374</v>
      </c>
      <c r="G362" s="580">
        <v>5914389</v>
      </c>
      <c r="H362" s="580"/>
      <c r="I362" s="580"/>
    </row>
    <row r="363" spans="1:11">
      <c r="A363" s="254" t="s">
        <v>304</v>
      </c>
      <c r="B363" s="255" t="s">
        <v>317</v>
      </c>
      <c r="C363" s="256">
        <v>0.79613999999999996</v>
      </c>
      <c r="D363" s="254" t="s">
        <v>287</v>
      </c>
      <c r="E363" s="254"/>
      <c r="F363" s="254"/>
      <c r="G363" s="273">
        <v>60.01</v>
      </c>
      <c r="H363" s="254"/>
      <c r="I363" s="258">
        <v>23.888200000000001</v>
      </c>
      <c r="K363" s="140">
        <v>5914389</v>
      </c>
    </row>
    <row r="364" spans="1:11">
      <c r="A364" s="254" t="s">
        <v>306</v>
      </c>
      <c r="B364" s="255" t="s">
        <v>318</v>
      </c>
      <c r="C364" s="256">
        <v>0.2205</v>
      </c>
      <c r="D364" s="254" t="s">
        <v>287</v>
      </c>
      <c r="E364" s="254"/>
      <c r="F364" s="254"/>
      <c r="G364" s="273">
        <v>60.01</v>
      </c>
      <c r="H364" s="254"/>
      <c r="I364" s="258">
        <v>6.6161000000000003</v>
      </c>
      <c r="K364" s="140">
        <v>5914389</v>
      </c>
    </row>
    <row r="365" spans="1:11">
      <c r="A365" s="254" t="s">
        <v>347</v>
      </c>
      <c r="B365" s="255" t="s">
        <v>351</v>
      </c>
      <c r="C365" s="256">
        <v>0.39090000000000003</v>
      </c>
      <c r="D365" s="254" t="s">
        <v>287</v>
      </c>
      <c r="E365" s="254"/>
      <c r="F365" s="254"/>
      <c r="G365" s="273">
        <v>60.01</v>
      </c>
      <c r="H365" s="254"/>
      <c r="I365" s="258">
        <v>11.728999999999999</v>
      </c>
      <c r="K365" s="140">
        <v>5914389</v>
      </c>
    </row>
    <row r="366" spans="1:11">
      <c r="A366" s="254" t="s">
        <v>349</v>
      </c>
      <c r="B366" s="255" t="s">
        <v>352</v>
      </c>
      <c r="C366" s="256">
        <v>0.79244000000000003</v>
      </c>
      <c r="D366" s="254" t="s">
        <v>287</v>
      </c>
      <c r="E366" s="254"/>
      <c r="F366" s="254"/>
      <c r="G366" s="273">
        <v>60.01</v>
      </c>
      <c r="H366" s="254"/>
      <c r="I366" s="258">
        <v>23.777200000000001</v>
      </c>
      <c r="K366" s="140">
        <v>5914389</v>
      </c>
    </row>
    <row r="367" spans="1:11">
      <c r="A367" s="274"/>
      <c r="B367" s="274"/>
      <c r="C367" s="944" t="s">
        <v>288</v>
      </c>
      <c r="D367" s="944"/>
      <c r="E367" s="944"/>
      <c r="F367" s="944"/>
      <c r="G367" s="944"/>
      <c r="H367" s="260"/>
      <c r="I367" s="260">
        <v>66.010499999999993</v>
      </c>
    </row>
    <row r="368" spans="1:11" ht="16.5" thickBot="1">
      <c r="A368" s="275"/>
      <c r="B368" s="275"/>
      <c r="C368" s="276"/>
      <c r="D368" s="575">
        <v>6416040</v>
      </c>
      <c r="E368" s="928" t="s">
        <v>289</v>
      </c>
      <c r="F368" s="928"/>
      <c r="G368" s="928"/>
      <c r="H368" s="275"/>
      <c r="I368" s="284">
        <v>166.81</v>
      </c>
    </row>
    <row r="369" spans="1:9" ht="15.75" thickTop="1">
      <c r="A369" s="230" t="s">
        <v>291</v>
      </c>
    </row>
    <row r="370" spans="1:9" ht="23.25" thickBot="1">
      <c r="A370" s="231" t="s">
        <v>237</v>
      </c>
      <c r="B370" s="232"/>
      <c r="C370" s="232"/>
      <c r="D370" s="232"/>
      <c r="E370" s="232"/>
      <c r="F370" s="232"/>
      <c r="G370" s="232"/>
      <c r="H370" s="232"/>
      <c r="I370" s="233" t="s">
        <v>214</v>
      </c>
    </row>
    <row r="371" spans="1:9" ht="18.75" thickTop="1">
      <c r="A371" s="234" t="s">
        <v>238</v>
      </c>
      <c r="B371" s="234"/>
      <c r="C371" s="234"/>
      <c r="D371" s="234" t="s">
        <v>743</v>
      </c>
      <c r="E371" s="234"/>
      <c r="F371" s="234"/>
      <c r="G371" s="234"/>
      <c r="H371" s="234"/>
      <c r="I371" s="234"/>
    </row>
    <row r="372" spans="1:9" ht="15.75">
      <c r="A372" s="235" t="s">
        <v>239</v>
      </c>
      <c r="B372" s="235"/>
      <c r="C372" s="235"/>
      <c r="D372" s="235" t="s">
        <v>744</v>
      </c>
      <c r="E372" s="235"/>
      <c r="F372" s="235"/>
      <c r="G372" s="236" t="s">
        <v>240</v>
      </c>
      <c r="H372" s="237">
        <v>249</v>
      </c>
      <c r="I372" s="238" t="s">
        <v>14</v>
      </c>
    </row>
    <row r="373" spans="1:9" ht="16.5" thickBot="1">
      <c r="A373" s="239">
        <v>5914652</v>
      </c>
      <c r="B373" s="941" t="s">
        <v>353</v>
      </c>
      <c r="C373" s="941"/>
      <c r="D373" s="941"/>
      <c r="E373" s="941"/>
      <c r="F373" s="941"/>
      <c r="G373" s="941"/>
      <c r="H373" s="942" t="s">
        <v>242</v>
      </c>
      <c r="I373" s="943"/>
    </row>
    <row r="374" spans="1:9" ht="15.75" thickBot="1">
      <c r="A374" s="936" t="s">
        <v>243</v>
      </c>
      <c r="B374" s="936"/>
      <c r="C374" s="938" t="s">
        <v>244</v>
      </c>
      <c r="D374" s="929" t="s">
        <v>245</v>
      </c>
      <c r="E374" s="929"/>
      <c r="F374" s="929" t="s">
        <v>246</v>
      </c>
      <c r="G374" s="929"/>
      <c r="H374" s="240"/>
      <c r="I374" s="240" t="s">
        <v>247</v>
      </c>
    </row>
    <row r="375" spans="1:9" ht="15.75" thickBot="1">
      <c r="A375" s="937"/>
      <c r="B375" s="937"/>
      <c r="C375" s="939"/>
      <c r="D375" s="241" t="s">
        <v>248</v>
      </c>
      <c r="E375" s="241" t="s">
        <v>249</v>
      </c>
      <c r="F375" s="241" t="s">
        <v>250</v>
      </c>
      <c r="G375" s="241" t="s">
        <v>251</v>
      </c>
      <c r="H375" s="241"/>
      <c r="I375" s="241" t="s">
        <v>252</v>
      </c>
    </row>
    <row r="376" spans="1:9">
      <c r="A376" s="242" t="s">
        <v>322</v>
      </c>
      <c r="B376" s="243" t="s">
        <v>323</v>
      </c>
      <c r="C376" s="244">
        <v>3</v>
      </c>
      <c r="D376" s="245">
        <v>0.92</v>
      </c>
      <c r="E376" s="245">
        <v>0.08</v>
      </c>
      <c r="F376" s="246">
        <v>187.09909999999999</v>
      </c>
      <c r="G376" s="246">
        <v>56.936199999999999</v>
      </c>
      <c r="H376" s="257"/>
      <c r="I376" s="246">
        <v>530.05820000000006</v>
      </c>
    </row>
    <row r="377" spans="1:9" ht="15.75" thickBot="1">
      <c r="A377" s="248"/>
      <c r="B377" s="248"/>
      <c r="C377" s="248"/>
      <c r="D377" s="248"/>
      <c r="E377" s="248"/>
      <c r="F377" s="248"/>
      <c r="G377" s="249" t="s">
        <v>259</v>
      </c>
      <c r="H377" s="250"/>
      <c r="I377" s="251">
        <v>530.05820000000006</v>
      </c>
    </row>
    <row r="378" spans="1:9" ht="15.75" thickBot="1">
      <c r="A378" s="252" t="s">
        <v>260</v>
      </c>
      <c r="B378" s="252"/>
      <c r="C378" s="253" t="s">
        <v>244</v>
      </c>
      <c r="D378" s="253" t="s">
        <v>261</v>
      </c>
      <c r="E378" s="929" t="s">
        <v>246</v>
      </c>
      <c r="F378" s="930"/>
      <c r="G378" s="931" t="s">
        <v>262</v>
      </c>
      <c r="H378" s="931"/>
      <c r="I378" s="931"/>
    </row>
    <row r="379" spans="1:9">
      <c r="A379" s="257"/>
      <c r="B379" s="257"/>
      <c r="C379" s="927" t="s">
        <v>265</v>
      </c>
      <c r="D379" s="932"/>
      <c r="E379" s="932"/>
      <c r="F379" s="932"/>
      <c r="G379" s="932"/>
      <c r="H379" s="932" t="s">
        <v>116</v>
      </c>
      <c r="I379" s="932"/>
    </row>
    <row r="380" spans="1:9" ht="15.75" thickBot="1">
      <c r="A380" s="248"/>
      <c r="B380" s="248"/>
      <c r="C380" s="933" t="s">
        <v>266</v>
      </c>
      <c r="D380" s="934"/>
      <c r="E380" s="934"/>
      <c r="F380" s="934"/>
      <c r="G380" s="934"/>
      <c r="H380" s="250"/>
      <c r="I380" s="251">
        <v>530.05820000000006</v>
      </c>
    </row>
    <row r="381" spans="1:9">
      <c r="A381" s="257"/>
      <c r="B381" s="257"/>
      <c r="C381" s="927" t="s">
        <v>267</v>
      </c>
      <c r="D381" s="932"/>
      <c r="E381" s="932"/>
      <c r="F381" s="932"/>
      <c r="G381" s="932"/>
      <c r="H381" s="258"/>
      <c r="I381" s="259">
        <v>2.1286999999999998</v>
      </c>
    </row>
    <row r="382" spans="1:9">
      <c r="A382" s="257"/>
      <c r="B382" s="257"/>
      <c r="C382" s="258"/>
      <c r="D382" s="258"/>
      <c r="E382" s="258"/>
      <c r="F382" s="258"/>
      <c r="G382" s="260" t="s">
        <v>268</v>
      </c>
      <c r="H382" s="258"/>
      <c r="I382" s="246" t="s">
        <v>116</v>
      </c>
    </row>
    <row r="383" spans="1:9" ht="15.75" thickBot="1">
      <c r="A383" s="248"/>
      <c r="B383" s="248"/>
      <c r="C383" s="250"/>
      <c r="D383" s="250"/>
      <c r="E383" s="250"/>
      <c r="F383" s="250"/>
      <c r="G383" s="249" t="s">
        <v>269</v>
      </c>
      <c r="H383" s="250"/>
      <c r="I383" s="250" t="s">
        <v>116</v>
      </c>
    </row>
    <row r="384" spans="1:9" ht="15.75" thickBot="1">
      <c r="A384" s="252" t="s">
        <v>270</v>
      </c>
      <c r="B384" s="252"/>
      <c r="C384" s="253" t="s">
        <v>244</v>
      </c>
      <c r="D384" s="253" t="s">
        <v>261</v>
      </c>
      <c r="E384" s="931" t="s">
        <v>271</v>
      </c>
      <c r="F384" s="931"/>
      <c r="G384" s="931" t="s">
        <v>272</v>
      </c>
      <c r="H384" s="931"/>
      <c r="I384" s="931"/>
    </row>
    <row r="385" spans="1:9" ht="15.75" thickBot="1">
      <c r="A385" s="263"/>
      <c r="B385" s="263"/>
      <c r="C385" s="931" t="s">
        <v>273</v>
      </c>
      <c r="D385" s="935"/>
      <c r="E385" s="935"/>
      <c r="F385" s="935"/>
      <c r="G385" s="935"/>
      <c r="H385" s="263"/>
      <c r="I385" s="263"/>
    </row>
    <row r="386" spans="1:9" ht="15.75" thickBot="1">
      <c r="A386" s="252" t="s">
        <v>274</v>
      </c>
      <c r="B386" s="252"/>
      <c r="C386" s="253" t="s">
        <v>244</v>
      </c>
      <c r="D386" s="253" t="s">
        <v>261</v>
      </c>
      <c r="E386" s="931" t="s">
        <v>272</v>
      </c>
      <c r="F386" s="931"/>
      <c r="G386" s="931" t="s">
        <v>272</v>
      </c>
      <c r="H386" s="931"/>
      <c r="I386" s="931"/>
    </row>
    <row r="387" spans="1:9" ht="15.75" thickBot="1">
      <c r="A387" s="263"/>
      <c r="B387" s="263"/>
      <c r="C387" s="931" t="s">
        <v>276</v>
      </c>
      <c r="D387" s="935"/>
      <c r="E387" s="935"/>
      <c r="F387" s="935"/>
      <c r="G387" s="935"/>
      <c r="H387" s="264"/>
      <c r="I387" s="264"/>
    </row>
    <row r="388" spans="1:9" ht="15.75" thickBot="1">
      <c r="A388" s="252"/>
      <c r="B388" s="252"/>
      <c r="C388" s="265"/>
      <c r="D388" s="265"/>
      <c r="E388" s="265"/>
      <c r="F388" s="265"/>
      <c r="G388" s="265" t="s">
        <v>277</v>
      </c>
      <c r="H388" s="265"/>
      <c r="I388" s="266">
        <v>2.1286999999999998</v>
      </c>
    </row>
    <row r="389" spans="1:9" ht="15.75" thickBot="1">
      <c r="A389" s="252" t="s">
        <v>278</v>
      </c>
      <c r="B389" s="252"/>
      <c r="C389" s="253" t="s">
        <v>279</v>
      </c>
      <c r="D389" s="253" t="s">
        <v>244</v>
      </c>
      <c r="E389" s="253" t="s">
        <v>261</v>
      </c>
      <c r="F389" s="931" t="s">
        <v>272</v>
      </c>
      <c r="G389" s="931"/>
      <c r="H389" s="931" t="s">
        <v>272</v>
      </c>
      <c r="I389" s="931"/>
    </row>
    <row r="390" spans="1:9" ht="15.75" thickBot="1">
      <c r="A390" s="252"/>
      <c r="B390" s="252"/>
      <c r="C390" s="931" t="s">
        <v>281</v>
      </c>
      <c r="D390" s="931"/>
      <c r="E390" s="931"/>
      <c r="F390" s="931"/>
      <c r="G390" s="931"/>
      <c r="H390" s="265"/>
      <c r="I390" s="265"/>
    </row>
    <row r="391" spans="1:9" ht="15.75" thickBot="1">
      <c r="A391" s="936" t="s">
        <v>282</v>
      </c>
      <c r="B391" s="936"/>
      <c r="C391" s="938" t="s">
        <v>244</v>
      </c>
      <c r="D391" s="938" t="s">
        <v>261</v>
      </c>
      <c r="E391" s="940" t="s">
        <v>283</v>
      </c>
      <c r="F391" s="940"/>
      <c r="G391" s="940"/>
      <c r="H391" s="271"/>
      <c r="I391" s="938" t="s">
        <v>272</v>
      </c>
    </row>
    <row r="392" spans="1:9" ht="15.75" thickBot="1">
      <c r="A392" s="937"/>
      <c r="B392" s="937"/>
      <c r="C392" s="939"/>
      <c r="D392" s="939"/>
      <c r="E392" s="272" t="s">
        <v>284</v>
      </c>
      <c r="F392" s="272" t="s">
        <v>285</v>
      </c>
      <c r="G392" s="272" t="s">
        <v>286</v>
      </c>
      <c r="H392" s="272"/>
      <c r="I392" s="939"/>
    </row>
    <row r="393" spans="1:9">
      <c r="A393" s="278"/>
      <c r="B393" s="278"/>
      <c r="C393" s="927" t="s">
        <v>288</v>
      </c>
      <c r="D393" s="927"/>
      <c r="E393" s="927"/>
      <c r="F393" s="927"/>
      <c r="G393" s="927"/>
      <c r="H393" s="279"/>
      <c r="I393" s="279" t="s">
        <v>116</v>
      </c>
    </row>
    <row r="394" spans="1:9" ht="16.5" thickBot="1">
      <c r="A394" s="275"/>
      <c r="B394" s="275"/>
      <c r="C394" s="535"/>
      <c r="D394" s="575">
        <v>5914652</v>
      </c>
      <c r="E394" s="928" t="s">
        <v>289</v>
      </c>
      <c r="F394" s="928"/>
      <c r="G394" s="928"/>
      <c r="H394" s="275"/>
      <c r="I394" s="284">
        <v>2.13</v>
      </c>
    </row>
    <row r="395" spans="1:9" ht="15.75" thickTop="1">
      <c r="A395" s="230" t="s">
        <v>291</v>
      </c>
    </row>
    <row r="397" spans="1:9" ht="23.25" thickBot="1">
      <c r="A397" s="185" t="s">
        <v>237</v>
      </c>
      <c r="B397" s="186"/>
      <c r="C397" s="186"/>
      <c r="D397" s="186"/>
      <c r="E397" s="186"/>
      <c r="F397" s="186"/>
      <c r="G397" s="186"/>
      <c r="H397" s="186"/>
      <c r="I397" s="187" t="s">
        <v>214</v>
      </c>
    </row>
    <row r="398" spans="1:9" ht="18.75" thickTop="1">
      <c r="A398" s="188" t="s">
        <v>238</v>
      </c>
      <c r="B398" s="188"/>
      <c r="C398" s="188"/>
      <c r="D398" s="188" t="s">
        <v>743</v>
      </c>
      <c r="E398" s="188"/>
      <c r="F398" s="188"/>
      <c r="G398" s="189"/>
      <c r="H398" s="190"/>
      <c r="I398" s="188"/>
    </row>
    <row r="399" spans="1:9" ht="15.75">
      <c r="A399" s="191" t="s">
        <v>239</v>
      </c>
      <c r="B399" s="191"/>
      <c r="C399" s="191"/>
      <c r="D399" s="191" t="s">
        <v>744</v>
      </c>
      <c r="E399" s="191"/>
      <c r="F399" s="191"/>
      <c r="G399" s="192" t="s">
        <v>240</v>
      </c>
      <c r="H399" s="193">
        <v>150.88</v>
      </c>
      <c r="I399" s="194" t="s">
        <v>12</v>
      </c>
    </row>
    <row r="400" spans="1:9" ht="16.5" thickBot="1">
      <c r="A400" s="195">
        <v>4011228</v>
      </c>
      <c r="B400" s="947" t="s">
        <v>179</v>
      </c>
      <c r="C400" s="947"/>
      <c r="D400" s="947"/>
      <c r="E400" s="947"/>
      <c r="F400" s="947"/>
      <c r="G400" s="947"/>
      <c r="H400" s="948" t="s">
        <v>242</v>
      </c>
      <c r="I400" s="949"/>
    </row>
    <row r="401" spans="1:9" ht="15.75" thickBot="1">
      <c r="A401" s="920" t="s">
        <v>243</v>
      </c>
      <c r="B401" s="920"/>
      <c r="C401" s="922" t="s">
        <v>244</v>
      </c>
      <c r="D401" s="950" t="s">
        <v>245</v>
      </c>
      <c r="E401" s="950"/>
      <c r="F401" s="950" t="s">
        <v>246</v>
      </c>
      <c r="G401" s="950"/>
      <c r="H401" s="196"/>
      <c r="I401" s="196" t="s">
        <v>247</v>
      </c>
    </row>
    <row r="402" spans="1:9" ht="15.75" thickBot="1">
      <c r="A402" s="921"/>
      <c r="B402" s="921"/>
      <c r="C402" s="923"/>
      <c r="D402" s="197" t="s">
        <v>248</v>
      </c>
      <c r="E402" s="197" t="s">
        <v>249</v>
      </c>
      <c r="F402" s="197" t="s">
        <v>250</v>
      </c>
      <c r="G402" s="197" t="s">
        <v>251</v>
      </c>
      <c r="H402" s="197"/>
      <c r="I402" s="197" t="s">
        <v>252</v>
      </c>
    </row>
    <row r="403" spans="1:9">
      <c r="A403" s="198" t="s">
        <v>338</v>
      </c>
      <c r="B403" s="199" t="s">
        <v>339</v>
      </c>
      <c r="C403" s="200">
        <v>1</v>
      </c>
      <c r="D403" s="201">
        <v>0.83</v>
      </c>
      <c r="E403" s="201">
        <v>0.17</v>
      </c>
      <c r="F403" s="202">
        <v>227.75630000000001</v>
      </c>
      <c r="G403" s="202">
        <v>60.354999999999997</v>
      </c>
      <c r="H403" s="203"/>
      <c r="I403" s="202">
        <v>199.29810000000001</v>
      </c>
    </row>
    <row r="404" spans="1:9">
      <c r="A404" s="198" t="s">
        <v>354</v>
      </c>
      <c r="B404" s="199" t="s">
        <v>355</v>
      </c>
      <c r="C404" s="200">
        <v>1</v>
      </c>
      <c r="D404" s="201">
        <v>0.62</v>
      </c>
      <c r="E404" s="201">
        <v>0.38</v>
      </c>
      <c r="F404" s="202">
        <v>3.0278</v>
      </c>
      <c r="G404" s="202">
        <v>2.0491999999999999</v>
      </c>
      <c r="H404" s="203"/>
      <c r="I404" s="202">
        <v>2.6558999999999999</v>
      </c>
    </row>
    <row r="405" spans="1:9">
      <c r="A405" s="198" t="s">
        <v>356</v>
      </c>
      <c r="B405" s="199" t="s">
        <v>357</v>
      </c>
      <c r="C405" s="200">
        <v>1</v>
      </c>
      <c r="D405" s="201">
        <v>1</v>
      </c>
      <c r="E405" s="201">
        <v>0</v>
      </c>
      <c r="F405" s="202">
        <v>181.6138</v>
      </c>
      <c r="G405" s="202">
        <v>76.433599999999998</v>
      </c>
      <c r="H405" s="203"/>
      <c r="I405" s="202">
        <v>181.6138</v>
      </c>
    </row>
    <row r="406" spans="1:9">
      <c r="A406" s="198" t="s">
        <v>253</v>
      </c>
      <c r="B406" s="199" t="s">
        <v>254</v>
      </c>
      <c r="C406" s="200">
        <v>1</v>
      </c>
      <c r="D406" s="201">
        <v>0.65</v>
      </c>
      <c r="E406" s="201">
        <v>0.35</v>
      </c>
      <c r="F406" s="202">
        <v>152.96250000000001</v>
      </c>
      <c r="G406" s="202">
        <v>72.250299999999996</v>
      </c>
      <c r="H406" s="203"/>
      <c r="I406" s="202">
        <v>124.7132</v>
      </c>
    </row>
    <row r="407" spans="1:9" ht="29.25">
      <c r="A407" s="198" t="s">
        <v>358</v>
      </c>
      <c r="B407" s="199" t="s">
        <v>359</v>
      </c>
      <c r="C407" s="200">
        <v>1</v>
      </c>
      <c r="D407" s="201">
        <v>0.67</v>
      </c>
      <c r="E407" s="201">
        <v>0.33</v>
      </c>
      <c r="F407" s="202">
        <v>150.29910000000001</v>
      </c>
      <c r="G407" s="202">
        <v>66.716200000000001</v>
      </c>
      <c r="H407" s="203"/>
      <c r="I407" s="202">
        <v>122.7167</v>
      </c>
    </row>
    <row r="408" spans="1:9">
      <c r="A408" s="198" t="s">
        <v>360</v>
      </c>
      <c r="B408" s="199" t="s">
        <v>361</v>
      </c>
      <c r="C408" s="200">
        <v>1</v>
      </c>
      <c r="D408" s="201">
        <v>0.62</v>
      </c>
      <c r="E408" s="201">
        <v>0.38</v>
      </c>
      <c r="F408" s="202">
        <v>94.767099999999999</v>
      </c>
      <c r="G408" s="202">
        <v>33.8005</v>
      </c>
      <c r="H408" s="203"/>
      <c r="I408" s="202">
        <v>71.599800000000002</v>
      </c>
    </row>
    <row r="409" spans="1:9" ht="15.75" thickBot="1">
      <c r="A409" s="204"/>
      <c r="B409" s="204"/>
      <c r="C409" s="204"/>
      <c r="D409" s="204"/>
      <c r="E409" s="204"/>
      <c r="F409" s="204"/>
      <c r="G409" s="205" t="s">
        <v>259</v>
      </c>
      <c r="H409" s="206"/>
      <c r="I409" s="210">
        <v>702.59749999999997</v>
      </c>
    </row>
    <row r="410" spans="1:9" ht="15.75" thickBot="1">
      <c r="A410" s="208" t="s">
        <v>260</v>
      </c>
      <c r="B410" s="208"/>
      <c r="C410" s="209" t="s">
        <v>244</v>
      </c>
      <c r="D410" s="209" t="s">
        <v>261</v>
      </c>
      <c r="E410" s="950" t="s">
        <v>246</v>
      </c>
      <c r="F410" s="951"/>
      <c r="G410" s="919" t="s">
        <v>262</v>
      </c>
      <c r="H410" s="919"/>
      <c r="I410" s="919"/>
    </row>
    <row r="411" spans="1:9">
      <c r="A411" s="285" t="s">
        <v>263</v>
      </c>
      <c r="B411" s="286" t="s">
        <v>264</v>
      </c>
      <c r="C411" s="287">
        <v>1</v>
      </c>
      <c r="D411" s="285" t="s">
        <v>40</v>
      </c>
      <c r="E411" s="203">
        <v>17.103000000000002</v>
      </c>
      <c r="F411" s="203"/>
      <c r="G411" s="203"/>
      <c r="H411" s="203"/>
      <c r="I411" s="202">
        <v>17.103000000000002</v>
      </c>
    </row>
    <row r="412" spans="1:9">
      <c r="A412" s="203"/>
      <c r="B412" s="203"/>
      <c r="C412" s="925" t="s">
        <v>265</v>
      </c>
      <c r="D412" s="952"/>
      <c r="E412" s="952"/>
      <c r="F412" s="952"/>
      <c r="G412" s="952"/>
      <c r="H412" s="953">
        <v>17.103000000000002</v>
      </c>
      <c r="I412" s="925"/>
    </row>
    <row r="413" spans="1:9" ht="15.75" thickBot="1">
      <c r="A413" s="204"/>
      <c r="B413" s="204"/>
      <c r="C413" s="915" t="s">
        <v>266</v>
      </c>
      <c r="D413" s="916"/>
      <c r="E413" s="916"/>
      <c r="F413" s="916"/>
      <c r="G413" s="916"/>
      <c r="H413" s="205"/>
      <c r="I413" s="210">
        <v>719.70050000000003</v>
      </c>
    </row>
    <row r="414" spans="1:9">
      <c r="A414" s="203"/>
      <c r="B414" s="203"/>
      <c r="C414" s="917" t="s">
        <v>267</v>
      </c>
      <c r="D414" s="918"/>
      <c r="E414" s="918"/>
      <c r="F414" s="918"/>
      <c r="G414" s="918"/>
      <c r="H414" s="211"/>
      <c r="I414" s="212">
        <v>4.7699999999999996</v>
      </c>
    </row>
    <row r="415" spans="1:9">
      <c r="A415" s="203"/>
      <c r="B415" s="203"/>
      <c r="C415" s="211"/>
      <c r="D415" s="211"/>
      <c r="E415" s="211"/>
      <c r="F415" s="211"/>
      <c r="G415" s="213" t="s">
        <v>268</v>
      </c>
      <c r="H415" s="211">
        <v>1.059E-2</v>
      </c>
      <c r="I415" s="212">
        <v>5.0500000000000003E-2</v>
      </c>
    </row>
    <row r="416" spans="1:9" ht="15.75" thickBot="1">
      <c r="A416" s="204"/>
      <c r="B416" s="204"/>
      <c r="C416" s="206"/>
      <c r="D416" s="206"/>
      <c r="E416" s="206"/>
      <c r="F416" s="206"/>
      <c r="G416" s="205" t="s">
        <v>269</v>
      </c>
      <c r="H416" s="206"/>
      <c r="I416" s="206" t="s">
        <v>116</v>
      </c>
    </row>
    <row r="417" spans="1:11" ht="15.75" thickBot="1">
      <c r="A417" s="208" t="s">
        <v>270</v>
      </c>
      <c r="B417" s="208"/>
      <c r="C417" s="209" t="s">
        <v>244</v>
      </c>
      <c r="D417" s="209" t="s">
        <v>261</v>
      </c>
      <c r="E417" s="919" t="s">
        <v>271</v>
      </c>
      <c r="F417" s="919"/>
      <c r="G417" s="919" t="s">
        <v>272</v>
      </c>
      <c r="H417" s="919"/>
      <c r="I417" s="919"/>
    </row>
    <row r="418" spans="1:11" ht="15.75" thickBot="1">
      <c r="A418" s="214"/>
      <c r="B418" s="214"/>
      <c r="C418" s="919" t="s">
        <v>273</v>
      </c>
      <c r="D418" s="955"/>
      <c r="E418" s="955"/>
      <c r="F418" s="955"/>
      <c r="G418" s="955"/>
      <c r="H418" s="214"/>
      <c r="I418" s="214"/>
    </row>
    <row r="419" spans="1:11" ht="15.75" thickBot="1">
      <c r="A419" s="208" t="s">
        <v>274</v>
      </c>
      <c r="B419" s="208"/>
      <c r="C419" s="209" t="s">
        <v>244</v>
      </c>
      <c r="D419" s="209" t="s">
        <v>261</v>
      </c>
      <c r="E419" s="919" t="s">
        <v>272</v>
      </c>
      <c r="F419" s="919"/>
      <c r="G419" s="919" t="s">
        <v>272</v>
      </c>
      <c r="H419" s="919"/>
      <c r="I419" s="919"/>
    </row>
    <row r="420" spans="1:11" ht="29.25">
      <c r="A420" s="198">
        <v>4016096</v>
      </c>
      <c r="B420" s="199" t="s">
        <v>362</v>
      </c>
      <c r="C420" s="215">
        <v>1.1000000000000001</v>
      </c>
      <c r="D420" s="198" t="s">
        <v>12</v>
      </c>
      <c r="E420" s="198"/>
      <c r="F420" s="202">
        <v>0.94</v>
      </c>
      <c r="G420" s="203"/>
      <c r="H420" s="203"/>
      <c r="I420" s="216">
        <v>1.034</v>
      </c>
    </row>
    <row r="421" spans="1:11" ht="15.75" thickBot="1">
      <c r="A421" s="204"/>
      <c r="B421" s="204"/>
      <c r="C421" s="915" t="s">
        <v>276</v>
      </c>
      <c r="D421" s="916"/>
      <c r="E421" s="916"/>
      <c r="F421" s="916"/>
      <c r="G421" s="916"/>
      <c r="H421" s="206"/>
      <c r="I421" s="210">
        <v>1.034</v>
      </c>
    </row>
    <row r="422" spans="1:11" ht="15.75" thickBot="1">
      <c r="A422" s="208"/>
      <c r="B422" s="208"/>
      <c r="C422" s="217"/>
      <c r="D422" s="217"/>
      <c r="E422" s="217"/>
      <c r="F422" s="217"/>
      <c r="G422" s="217" t="s">
        <v>277</v>
      </c>
      <c r="H422" s="217"/>
      <c r="I422" s="218">
        <v>5.8544999999999998</v>
      </c>
    </row>
    <row r="423" spans="1:11" ht="15.75" thickBot="1">
      <c r="A423" s="208" t="s">
        <v>278</v>
      </c>
      <c r="B423" s="208"/>
      <c r="C423" s="209" t="s">
        <v>279</v>
      </c>
      <c r="D423" s="209" t="s">
        <v>244</v>
      </c>
      <c r="E423" s="209" t="s">
        <v>261</v>
      </c>
      <c r="F423" s="919" t="s">
        <v>272</v>
      </c>
      <c r="G423" s="919"/>
      <c r="H423" s="919" t="s">
        <v>272</v>
      </c>
      <c r="I423" s="919"/>
    </row>
    <row r="424" spans="1:11" ht="29.25">
      <c r="A424" s="198">
        <v>4016096</v>
      </c>
      <c r="B424" s="199" t="s">
        <v>363</v>
      </c>
      <c r="C424" s="198">
        <v>5914354</v>
      </c>
      <c r="D424" s="215">
        <v>2.0625</v>
      </c>
      <c r="E424" s="198" t="s">
        <v>14</v>
      </c>
      <c r="F424" s="198"/>
      <c r="G424" s="202">
        <v>1.1599999999999999</v>
      </c>
      <c r="H424" s="211"/>
      <c r="I424" s="202">
        <v>2.3925000000000001</v>
      </c>
    </row>
    <row r="425" spans="1:11" ht="15.75" thickBot="1">
      <c r="A425" s="219"/>
      <c r="B425" s="219"/>
      <c r="C425" s="915" t="s">
        <v>281</v>
      </c>
      <c r="D425" s="915"/>
      <c r="E425" s="915"/>
      <c r="F425" s="915"/>
      <c r="G425" s="915"/>
      <c r="H425" s="205"/>
      <c r="I425" s="210">
        <v>2.3925000000000001</v>
      </c>
    </row>
    <row r="426" spans="1:11" ht="15.75" thickBot="1">
      <c r="A426" s="920" t="s">
        <v>282</v>
      </c>
      <c r="B426" s="920"/>
      <c r="C426" s="922" t="s">
        <v>244</v>
      </c>
      <c r="D426" s="922" t="s">
        <v>261</v>
      </c>
      <c r="E426" s="924" t="s">
        <v>283</v>
      </c>
      <c r="F426" s="924"/>
      <c r="G426" s="924"/>
      <c r="H426" s="220"/>
      <c r="I426" s="922" t="s">
        <v>272</v>
      </c>
    </row>
    <row r="427" spans="1:11" ht="15.75" thickBot="1">
      <c r="A427" s="921"/>
      <c r="B427" s="921"/>
      <c r="C427" s="923"/>
      <c r="D427" s="923"/>
      <c r="E427" s="221" t="s">
        <v>284</v>
      </c>
      <c r="F427" s="221" t="s">
        <v>285</v>
      </c>
      <c r="G427" s="221" t="s">
        <v>286</v>
      </c>
      <c r="H427" s="221"/>
      <c r="I427" s="923"/>
    </row>
    <row r="428" spans="1:11" ht="29.25">
      <c r="A428" s="198">
        <v>4016096</v>
      </c>
      <c r="B428" s="199" t="s">
        <v>363</v>
      </c>
      <c r="C428" s="200">
        <v>2.0625</v>
      </c>
      <c r="D428" s="198" t="s">
        <v>287</v>
      </c>
      <c r="E428" s="198"/>
      <c r="F428" s="198"/>
      <c r="G428" s="201">
        <v>60.01</v>
      </c>
      <c r="H428" s="198"/>
      <c r="I428" s="296">
        <v>61.885300000000001</v>
      </c>
      <c r="K428" s="140">
        <v>5914389</v>
      </c>
    </row>
    <row r="429" spans="1:11">
      <c r="A429" s="223"/>
      <c r="B429" s="223"/>
      <c r="C429" s="925" t="s">
        <v>288</v>
      </c>
      <c r="D429" s="925"/>
      <c r="E429" s="925"/>
      <c r="F429" s="925"/>
      <c r="G429" s="925"/>
      <c r="H429" s="213"/>
      <c r="I429" s="297">
        <v>61.885300000000001</v>
      </c>
    </row>
    <row r="430" spans="1:11" ht="15.75" thickBot="1">
      <c r="A430" s="225"/>
      <c r="B430" s="225"/>
      <c r="C430" s="226"/>
      <c r="D430" s="226"/>
      <c r="E430" s="926" t="s">
        <v>289</v>
      </c>
      <c r="F430" s="926"/>
      <c r="G430" s="926"/>
      <c r="H430" s="225"/>
      <c r="I430" s="227">
        <v>70.13</v>
      </c>
    </row>
    <row r="431" spans="1:11" ht="15.75" thickTop="1">
      <c r="A431" s="223"/>
      <c r="B431" s="223"/>
      <c r="C431" s="213"/>
      <c r="D431" s="213"/>
      <c r="E431" s="213"/>
      <c r="F431" s="213" t="s">
        <v>86</v>
      </c>
      <c r="G431" s="228">
        <v>0.23619999999999999</v>
      </c>
      <c r="H431" s="223"/>
      <c r="I431" s="212">
        <v>16.564699999999998</v>
      </c>
    </row>
    <row r="432" spans="1:11" ht="16.5" thickBot="1">
      <c r="A432" s="225"/>
      <c r="B432" s="225"/>
      <c r="C432" s="226"/>
      <c r="D432" s="195">
        <v>4011228</v>
      </c>
      <c r="E432" s="226"/>
      <c r="F432" s="225"/>
      <c r="G432" s="225" t="s">
        <v>290</v>
      </c>
      <c r="H432" s="225"/>
      <c r="I432" s="227">
        <v>86.69</v>
      </c>
    </row>
    <row r="433" spans="1:9" ht="15.75" thickTop="1">
      <c r="A433" s="230" t="s">
        <v>291</v>
      </c>
    </row>
    <row r="435" spans="1:9" ht="23.25" thickBot="1">
      <c r="A435" s="231" t="s">
        <v>237</v>
      </c>
      <c r="B435" s="232"/>
      <c r="C435" s="232"/>
      <c r="D435" s="232"/>
      <c r="E435" s="232"/>
      <c r="F435" s="232"/>
      <c r="G435" s="232"/>
      <c r="H435" s="232"/>
      <c r="I435" s="233" t="s">
        <v>214</v>
      </c>
    </row>
    <row r="436" spans="1:9" ht="18.75" thickTop="1">
      <c r="A436" s="234" t="s">
        <v>238</v>
      </c>
      <c r="B436" s="234"/>
      <c r="C436" s="234"/>
      <c r="D436" s="234" t="s">
        <v>743</v>
      </c>
      <c r="E436" s="234"/>
      <c r="F436" s="234"/>
      <c r="G436" s="299"/>
      <c r="H436" s="300"/>
      <c r="I436" s="234"/>
    </row>
    <row r="437" spans="1:9" ht="15.75">
      <c r="A437" s="235" t="s">
        <v>239</v>
      </c>
      <c r="B437" s="235"/>
      <c r="C437" s="235"/>
      <c r="D437" s="235" t="s">
        <v>744</v>
      </c>
      <c r="E437" s="235"/>
      <c r="F437" s="235"/>
      <c r="G437" s="236" t="s">
        <v>240</v>
      </c>
      <c r="H437" s="237">
        <v>230.19</v>
      </c>
      <c r="I437" s="238" t="s">
        <v>12</v>
      </c>
    </row>
    <row r="438" spans="1:9" ht="16.5" thickBot="1">
      <c r="A438" s="239">
        <v>4016096</v>
      </c>
      <c r="B438" s="941" t="s">
        <v>362</v>
      </c>
      <c r="C438" s="941"/>
      <c r="D438" s="941"/>
      <c r="E438" s="941"/>
      <c r="F438" s="941"/>
      <c r="G438" s="941"/>
      <c r="H438" s="942" t="s">
        <v>242</v>
      </c>
      <c r="I438" s="943"/>
    </row>
    <row r="439" spans="1:9" ht="15.75" thickBot="1">
      <c r="A439" s="936" t="s">
        <v>243</v>
      </c>
      <c r="B439" s="936"/>
      <c r="C439" s="938" t="s">
        <v>244</v>
      </c>
      <c r="D439" s="929" t="s">
        <v>245</v>
      </c>
      <c r="E439" s="929"/>
      <c r="F439" s="929" t="s">
        <v>246</v>
      </c>
      <c r="G439" s="929"/>
      <c r="H439" s="240"/>
      <c r="I439" s="240" t="s">
        <v>247</v>
      </c>
    </row>
    <row r="440" spans="1:9" ht="15.75" thickBot="1">
      <c r="A440" s="937"/>
      <c r="B440" s="937"/>
      <c r="C440" s="939"/>
      <c r="D440" s="241" t="s">
        <v>248</v>
      </c>
      <c r="E440" s="241" t="s">
        <v>249</v>
      </c>
      <c r="F440" s="241" t="s">
        <v>250</v>
      </c>
      <c r="G440" s="241" t="s">
        <v>251</v>
      </c>
      <c r="H440" s="241"/>
      <c r="I440" s="241" t="s">
        <v>252</v>
      </c>
    </row>
    <row r="441" spans="1:9" ht="29.25">
      <c r="A441" s="254" t="s">
        <v>364</v>
      </c>
      <c r="B441" s="255" t="s">
        <v>365</v>
      </c>
      <c r="C441" s="256">
        <v>1</v>
      </c>
      <c r="D441" s="273">
        <v>1</v>
      </c>
      <c r="E441" s="273">
        <v>0</v>
      </c>
      <c r="F441" s="246">
        <v>197.23339999999999</v>
      </c>
      <c r="G441" s="246">
        <v>87.448099999999997</v>
      </c>
      <c r="H441" s="257"/>
      <c r="I441" s="246">
        <v>197.23339999999999</v>
      </c>
    </row>
    <row r="442" spans="1:9" ht="15.75" thickBot="1">
      <c r="A442" s="248"/>
      <c r="B442" s="248"/>
      <c r="C442" s="248"/>
      <c r="D442" s="248"/>
      <c r="E442" s="248"/>
      <c r="F442" s="248"/>
      <c r="G442" s="249" t="s">
        <v>259</v>
      </c>
      <c r="H442" s="250"/>
      <c r="I442" s="251">
        <v>197.23339999999999</v>
      </c>
    </row>
    <row r="443" spans="1:9" ht="15.75" thickBot="1">
      <c r="A443" s="252" t="s">
        <v>260</v>
      </c>
      <c r="B443" s="252"/>
      <c r="C443" s="253" t="s">
        <v>244</v>
      </c>
      <c r="D443" s="253" t="s">
        <v>261</v>
      </c>
      <c r="E443" s="929" t="s">
        <v>246</v>
      </c>
      <c r="F443" s="930"/>
      <c r="G443" s="931" t="s">
        <v>262</v>
      </c>
      <c r="H443" s="931"/>
      <c r="I443" s="931"/>
    </row>
    <row r="444" spans="1:9">
      <c r="A444" s="242" t="s">
        <v>263</v>
      </c>
      <c r="B444" s="243" t="s">
        <v>264</v>
      </c>
      <c r="C444" s="244">
        <v>1</v>
      </c>
      <c r="D444" s="242" t="s">
        <v>40</v>
      </c>
      <c r="E444" s="257">
        <v>17.103000000000002</v>
      </c>
      <c r="F444" s="257"/>
      <c r="G444" s="257"/>
      <c r="H444" s="257"/>
      <c r="I444" s="246">
        <v>17.103000000000002</v>
      </c>
    </row>
    <row r="445" spans="1:9">
      <c r="A445" s="257"/>
      <c r="B445" s="257"/>
      <c r="C445" s="944" t="s">
        <v>265</v>
      </c>
      <c r="D445" s="945"/>
      <c r="E445" s="945"/>
      <c r="F445" s="945"/>
      <c r="G445" s="945"/>
      <c r="H445" s="946">
        <v>17.103000000000002</v>
      </c>
      <c r="I445" s="944"/>
    </row>
    <row r="446" spans="1:9" ht="15.75" thickBot="1">
      <c r="A446" s="248"/>
      <c r="B446" s="248"/>
      <c r="C446" s="933" t="s">
        <v>266</v>
      </c>
      <c r="D446" s="934"/>
      <c r="E446" s="934"/>
      <c r="F446" s="934"/>
      <c r="G446" s="934"/>
      <c r="H446" s="250"/>
      <c r="I446" s="251">
        <v>214.3364</v>
      </c>
    </row>
    <row r="447" spans="1:9">
      <c r="A447" s="257"/>
      <c r="B447" s="257"/>
      <c r="C447" s="927" t="s">
        <v>267</v>
      </c>
      <c r="D447" s="932"/>
      <c r="E447" s="932"/>
      <c r="F447" s="932"/>
      <c r="G447" s="932"/>
      <c r="H447" s="258"/>
      <c r="I447" s="259">
        <v>0.93110000000000004</v>
      </c>
    </row>
    <row r="448" spans="1:9">
      <c r="A448" s="257"/>
      <c r="B448" s="257"/>
      <c r="C448" s="258"/>
      <c r="D448" s="258"/>
      <c r="E448" s="258"/>
      <c r="F448" s="258"/>
      <c r="G448" s="260" t="s">
        <v>268</v>
      </c>
      <c r="H448" s="258">
        <v>1.059E-2</v>
      </c>
      <c r="I448" s="259">
        <v>9.9000000000000008E-3</v>
      </c>
    </row>
    <row r="449" spans="1:9" ht="15.75" thickBot="1">
      <c r="A449" s="248"/>
      <c r="B449" s="248"/>
      <c r="C449" s="250"/>
      <c r="D449" s="250"/>
      <c r="E449" s="250"/>
      <c r="F449" s="250"/>
      <c r="G449" s="249" t="s">
        <v>269</v>
      </c>
      <c r="H449" s="250"/>
      <c r="I449" s="250" t="s">
        <v>116</v>
      </c>
    </row>
    <row r="450" spans="1:9" ht="15.75" thickBot="1">
      <c r="A450" s="252" t="s">
        <v>270</v>
      </c>
      <c r="B450" s="252"/>
      <c r="C450" s="253" t="s">
        <v>244</v>
      </c>
      <c r="D450" s="253" t="s">
        <v>261</v>
      </c>
      <c r="E450" s="931" t="s">
        <v>271</v>
      </c>
      <c r="F450" s="931"/>
      <c r="G450" s="931" t="s">
        <v>272</v>
      </c>
      <c r="H450" s="931"/>
      <c r="I450" s="931"/>
    </row>
    <row r="451" spans="1:9" ht="15.75" thickBot="1">
      <c r="A451" s="263"/>
      <c r="B451" s="263"/>
      <c r="C451" s="931" t="s">
        <v>273</v>
      </c>
      <c r="D451" s="935"/>
      <c r="E451" s="935"/>
      <c r="F451" s="935"/>
      <c r="G451" s="935"/>
      <c r="H451" s="263"/>
      <c r="I451" s="263"/>
    </row>
    <row r="452" spans="1:9" ht="15.75" thickBot="1">
      <c r="A452" s="252" t="s">
        <v>274</v>
      </c>
      <c r="B452" s="252"/>
      <c r="C452" s="253" t="s">
        <v>244</v>
      </c>
      <c r="D452" s="253" t="s">
        <v>261</v>
      </c>
      <c r="E452" s="931" t="s">
        <v>272</v>
      </c>
      <c r="F452" s="931"/>
      <c r="G452" s="931" t="s">
        <v>272</v>
      </c>
      <c r="H452" s="931"/>
      <c r="I452" s="931"/>
    </row>
    <row r="453" spans="1:9" ht="15.75" thickBot="1">
      <c r="A453" s="263"/>
      <c r="B453" s="263"/>
      <c r="C453" s="931" t="s">
        <v>276</v>
      </c>
      <c r="D453" s="935"/>
      <c r="E453" s="935"/>
      <c r="F453" s="935"/>
      <c r="G453" s="935"/>
      <c r="H453" s="264"/>
      <c r="I453" s="264"/>
    </row>
    <row r="454" spans="1:9" ht="15.75" thickBot="1">
      <c r="A454" s="252"/>
      <c r="B454" s="252"/>
      <c r="C454" s="265"/>
      <c r="D454" s="265"/>
      <c r="E454" s="265"/>
      <c r="F454" s="265"/>
      <c r="G454" s="265" t="s">
        <v>277</v>
      </c>
      <c r="H454" s="265"/>
      <c r="I454" s="266">
        <v>0.94099999999999995</v>
      </c>
    </row>
    <row r="455" spans="1:9" ht="15.75" thickBot="1">
      <c r="A455" s="252" t="s">
        <v>278</v>
      </c>
      <c r="B455" s="252"/>
      <c r="C455" s="253" t="s">
        <v>279</v>
      </c>
      <c r="D455" s="253" t="s">
        <v>244</v>
      </c>
      <c r="E455" s="253" t="s">
        <v>261</v>
      </c>
      <c r="F455" s="931" t="s">
        <v>272</v>
      </c>
      <c r="G455" s="931"/>
      <c r="H455" s="931" t="s">
        <v>272</v>
      </c>
      <c r="I455" s="931"/>
    </row>
    <row r="456" spans="1:9" ht="15.75" thickBot="1">
      <c r="A456" s="252"/>
      <c r="B456" s="252"/>
      <c r="C456" s="931" t="s">
        <v>281</v>
      </c>
      <c r="D456" s="931"/>
      <c r="E456" s="931"/>
      <c r="F456" s="931"/>
      <c r="G456" s="931"/>
      <c r="H456" s="265"/>
      <c r="I456" s="265"/>
    </row>
    <row r="457" spans="1:9" ht="15.75" thickBot="1">
      <c r="A457" s="936" t="s">
        <v>282</v>
      </c>
      <c r="B457" s="936"/>
      <c r="C457" s="938" t="s">
        <v>244</v>
      </c>
      <c r="D457" s="938" t="s">
        <v>261</v>
      </c>
      <c r="E457" s="940" t="s">
        <v>283</v>
      </c>
      <c r="F457" s="940"/>
      <c r="G457" s="940"/>
      <c r="H457" s="271"/>
      <c r="I457" s="938" t="s">
        <v>272</v>
      </c>
    </row>
    <row r="458" spans="1:9" ht="15.75" thickBot="1">
      <c r="A458" s="937"/>
      <c r="B458" s="937"/>
      <c r="C458" s="939"/>
      <c r="D458" s="939"/>
      <c r="E458" s="272" t="s">
        <v>284</v>
      </c>
      <c r="F458" s="272" t="s">
        <v>285</v>
      </c>
      <c r="G458" s="272" t="s">
        <v>286</v>
      </c>
      <c r="H458" s="272"/>
      <c r="I458" s="939"/>
    </row>
    <row r="459" spans="1:9">
      <c r="A459" s="278"/>
      <c r="B459" s="278"/>
      <c r="C459" s="927" t="s">
        <v>288</v>
      </c>
      <c r="D459" s="927"/>
      <c r="E459" s="927"/>
      <c r="F459" s="927"/>
      <c r="G459" s="927"/>
      <c r="H459" s="279"/>
      <c r="I459" s="279" t="s">
        <v>116</v>
      </c>
    </row>
    <row r="460" spans="1:9" ht="16.5" thickBot="1">
      <c r="A460" s="275"/>
      <c r="B460" s="275"/>
      <c r="C460" s="276"/>
      <c r="D460" s="239">
        <v>4016096</v>
      </c>
      <c r="E460" s="928" t="s">
        <v>289</v>
      </c>
      <c r="F460" s="928"/>
      <c r="G460" s="928"/>
      <c r="H460" s="275"/>
      <c r="I460" s="284">
        <v>0.94</v>
      </c>
    </row>
    <row r="461" spans="1:9" ht="15.75" thickTop="1">
      <c r="A461" s="230" t="s">
        <v>291</v>
      </c>
    </row>
    <row r="462" spans="1:9">
      <c r="A462" s="230"/>
    </row>
    <row r="463" spans="1:9" ht="23.25" thickBot="1">
      <c r="A463" s="231" t="s">
        <v>237</v>
      </c>
      <c r="B463" s="232"/>
      <c r="C463" s="232"/>
      <c r="D463" s="232"/>
      <c r="E463" s="232"/>
      <c r="F463" s="232"/>
      <c r="G463" s="232"/>
      <c r="H463" s="232"/>
      <c r="I463" s="233" t="s">
        <v>214</v>
      </c>
    </row>
    <row r="464" spans="1:9" ht="18.75" thickTop="1">
      <c r="A464" s="234" t="s">
        <v>238</v>
      </c>
      <c r="B464" s="234"/>
      <c r="C464" s="234"/>
      <c r="D464" s="234" t="s">
        <v>743</v>
      </c>
      <c r="E464" s="234"/>
      <c r="F464" s="234"/>
      <c r="G464" s="234"/>
      <c r="H464" s="234"/>
      <c r="I464" s="234"/>
    </row>
    <row r="465" spans="1:9" ht="15.75">
      <c r="A465" s="235" t="s">
        <v>239</v>
      </c>
      <c r="B465" s="235"/>
      <c r="C465" s="235"/>
      <c r="D465" s="235" t="s">
        <v>744</v>
      </c>
      <c r="E465" s="235"/>
      <c r="F465" s="235"/>
      <c r="G465" s="236" t="s">
        <v>240</v>
      </c>
      <c r="H465" s="237">
        <v>431.6</v>
      </c>
      <c r="I465" s="238" t="s">
        <v>14</v>
      </c>
    </row>
    <row r="466" spans="1:9" ht="16.5" thickBot="1">
      <c r="A466" s="239">
        <v>5914354</v>
      </c>
      <c r="B466" s="941" t="s">
        <v>366</v>
      </c>
      <c r="C466" s="941"/>
      <c r="D466" s="941"/>
      <c r="E466" s="941"/>
      <c r="F466" s="941"/>
      <c r="G466" s="941"/>
      <c r="H466" s="942" t="s">
        <v>242</v>
      </c>
      <c r="I466" s="943"/>
    </row>
    <row r="467" spans="1:9" ht="15.75" thickBot="1">
      <c r="A467" s="936" t="s">
        <v>243</v>
      </c>
      <c r="B467" s="936"/>
      <c r="C467" s="938" t="s">
        <v>244</v>
      </c>
      <c r="D467" s="929" t="s">
        <v>245</v>
      </c>
      <c r="E467" s="929"/>
      <c r="F467" s="929" t="s">
        <v>246</v>
      </c>
      <c r="G467" s="929"/>
      <c r="H467" s="240"/>
      <c r="I467" s="240" t="s">
        <v>247</v>
      </c>
    </row>
    <row r="468" spans="1:9" ht="15.75" thickBot="1">
      <c r="A468" s="937"/>
      <c r="B468" s="937"/>
      <c r="C468" s="939"/>
      <c r="D468" s="241" t="s">
        <v>248</v>
      </c>
      <c r="E468" s="241" t="s">
        <v>249</v>
      </c>
      <c r="F468" s="241" t="s">
        <v>250</v>
      </c>
      <c r="G468" s="241" t="s">
        <v>251</v>
      </c>
      <c r="H468" s="241"/>
      <c r="I468" s="241" t="s">
        <v>252</v>
      </c>
    </row>
    <row r="469" spans="1:9">
      <c r="A469" s="242" t="s">
        <v>322</v>
      </c>
      <c r="B469" s="243" t="s">
        <v>323</v>
      </c>
      <c r="C469" s="244">
        <v>3</v>
      </c>
      <c r="D469" s="245">
        <v>0.84</v>
      </c>
      <c r="E469" s="245">
        <v>0.16</v>
      </c>
      <c r="F469" s="246">
        <v>187.09909999999999</v>
      </c>
      <c r="G469" s="246">
        <v>56.936199999999999</v>
      </c>
      <c r="H469" s="257"/>
      <c r="I469" s="246">
        <v>498.81909999999999</v>
      </c>
    </row>
    <row r="470" spans="1:9" ht="15.75" thickBot="1">
      <c r="A470" s="248"/>
      <c r="B470" s="248"/>
      <c r="C470" s="248"/>
      <c r="D470" s="248"/>
      <c r="E470" s="248"/>
      <c r="F470" s="248"/>
      <c r="G470" s="249" t="s">
        <v>259</v>
      </c>
      <c r="H470" s="250"/>
      <c r="I470" s="251">
        <v>498.81909999999999</v>
      </c>
    </row>
    <row r="471" spans="1:9" ht="15.75" thickBot="1">
      <c r="A471" s="252" t="s">
        <v>260</v>
      </c>
      <c r="B471" s="252"/>
      <c r="C471" s="253" t="s">
        <v>244</v>
      </c>
      <c r="D471" s="253" t="s">
        <v>261</v>
      </c>
      <c r="E471" s="929" t="s">
        <v>246</v>
      </c>
      <c r="F471" s="930"/>
      <c r="G471" s="931" t="s">
        <v>262</v>
      </c>
      <c r="H471" s="931"/>
      <c r="I471" s="931"/>
    </row>
    <row r="472" spans="1:9">
      <c r="A472" s="257"/>
      <c r="B472" s="257"/>
      <c r="C472" s="927" t="s">
        <v>265</v>
      </c>
      <c r="D472" s="932"/>
      <c r="E472" s="932"/>
      <c r="F472" s="932"/>
      <c r="G472" s="932"/>
      <c r="H472" s="932" t="s">
        <v>116</v>
      </c>
      <c r="I472" s="932"/>
    </row>
    <row r="473" spans="1:9" ht="15.75" thickBot="1">
      <c r="A473" s="248"/>
      <c r="B473" s="248"/>
      <c r="C473" s="933" t="s">
        <v>266</v>
      </c>
      <c r="D473" s="934"/>
      <c r="E473" s="934"/>
      <c r="F473" s="934"/>
      <c r="G473" s="934"/>
      <c r="H473" s="250"/>
      <c r="I473" s="251">
        <v>498.81909999999999</v>
      </c>
    </row>
    <row r="474" spans="1:9">
      <c r="A474" s="257"/>
      <c r="B474" s="257"/>
      <c r="C474" s="927" t="s">
        <v>267</v>
      </c>
      <c r="D474" s="932"/>
      <c r="E474" s="932"/>
      <c r="F474" s="932"/>
      <c r="G474" s="932"/>
      <c r="H474" s="258"/>
      <c r="I474" s="259">
        <v>1.1556999999999999</v>
      </c>
    </row>
    <row r="475" spans="1:9">
      <c r="A475" s="257"/>
      <c r="B475" s="257"/>
      <c r="C475" s="258"/>
      <c r="D475" s="258"/>
      <c r="E475" s="258"/>
      <c r="F475" s="258"/>
      <c r="G475" s="260" t="s">
        <v>268</v>
      </c>
      <c r="H475" s="258"/>
      <c r="I475" s="246" t="s">
        <v>116</v>
      </c>
    </row>
    <row r="476" spans="1:9" ht="15.75" thickBot="1">
      <c r="A476" s="248"/>
      <c r="B476" s="248"/>
      <c r="C476" s="250"/>
      <c r="D476" s="250"/>
      <c r="E476" s="250"/>
      <c r="F476" s="250"/>
      <c r="G476" s="249" t="s">
        <v>269</v>
      </c>
      <c r="H476" s="250"/>
      <c r="I476" s="250" t="s">
        <v>116</v>
      </c>
    </row>
    <row r="477" spans="1:9" ht="15.75" thickBot="1">
      <c r="A477" s="252" t="s">
        <v>270</v>
      </c>
      <c r="B477" s="252"/>
      <c r="C477" s="253" t="s">
        <v>244</v>
      </c>
      <c r="D477" s="253" t="s">
        <v>261</v>
      </c>
      <c r="E477" s="931" t="s">
        <v>271</v>
      </c>
      <c r="F477" s="931"/>
      <c r="G477" s="931" t="s">
        <v>272</v>
      </c>
      <c r="H477" s="931"/>
      <c r="I477" s="931"/>
    </row>
    <row r="478" spans="1:9" ht="15.75" thickBot="1">
      <c r="A478" s="263"/>
      <c r="B478" s="263"/>
      <c r="C478" s="931" t="s">
        <v>273</v>
      </c>
      <c r="D478" s="935"/>
      <c r="E478" s="935"/>
      <c r="F478" s="935"/>
      <c r="G478" s="935"/>
      <c r="H478" s="263"/>
      <c r="I478" s="263"/>
    </row>
    <row r="479" spans="1:9" ht="15.75" thickBot="1">
      <c r="A479" s="252" t="s">
        <v>274</v>
      </c>
      <c r="B479" s="252"/>
      <c r="C479" s="253" t="s">
        <v>244</v>
      </c>
      <c r="D479" s="253" t="s">
        <v>261</v>
      </c>
      <c r="E479" s="931" t="s">
        <v>272</v>
      </c>
      <c r="F479" s="931"/>
      <c r="G479" s="931" t="s">
        <v>272</v>
      </c>
      <c r="H479" s="931"/>
      <c r="I479" s="931"/>
    </row>
    <row r="480" spans="1:9" ht="15.75" thickBot="1">
      <c r="A480" s="263"/>
      <c r="B480" s="263"/>
      <c r="C480" s="931" t="s">
        <v>276</v>
      </c>
      <c r="D480" s="935"/>
      <c r="E480" s="935"/>
      <c r="F480" s="935"/>
      <c r="G480" s="935"/>
      <c r="H480" s="264"/>
      <c r="I480" s="264"/>
    </row>
    <row r="481" spans="1:9" ht="15.75" thickBot="1">
      <c r="A481" s="252"/>
      <c r="B481" s="252"/>
      <c r="C481" s="265"/>
      <c r="D481" s="265"/>
      <c r="E481" s="265"/>
      <c r="F481" s="265"/>
      <c r="G481" s="265" t="s">
        <v>277</v>
      </c>
      <c r="H481" s="265"/>
      <c r="I481" s="266">
        <v>1.1556999999999999</v>
      </c>
    </row>
    <row r="482" spans="1:9" ht="15.75" thickBot="1">
      <c r="A482" s="252" t="s">
        <v>278</v>
      </c>
      <c r="B482" s="252"/>
      <c r="C482" s="253" t="s">
        <v>279</v>
      </c>
      <c r="D482" s="253" t="s">
        <v>244</v>
      </c>
      <c r="E482" s="253" t="s">
        <v>261</v>
      </c>
      <c r="F482" s="931" t="s">
        <v>272</v>
      </c>
      <c r="G482" s="931"/>
      <c r="H482" s="931" t="s">
        <v>272</v>
      </c>
      <c r="I482" s="931"/>
    </row>
    <row r="483" spans="1:9" ht="15.75" thickBot="1">
      <c r="A483" s="252"/>
      <c r="B483" s="252"/>
      <c r="C483" s="931" t="s">
        <v>281</v>
      </c>
      <c r="D483" s="931"/>
      <c r="E483" s="931"/>
      <c r="F483" s="931"/>
      <c r="G483" s="931"/>
      <c r="H483" s="265"/>
      <c r="I483" s="265"/>
    </row>
    <row r="484" spans="1:9" ht="15.75" thickBot="1">
      <c r="A484" s="936" t="s">
        <v>282</v>
      </c>
      <c r="B484" s="936"/>
      <c r="C484" s="938" t="s">
        <v>244</v>
      </c>
      <c r="D484" s="938" t="s">
        <v>261</v>
      </c>
      <c r="E484" s="940" t="s">
        <v>283</v>
      </c>
      <c r="F484" s="940"/>
      <c r="G484" s="940"/>
      <c r="H484" s="271"/>
      <c r="I484" s="938" t="s">
        <v>272</v>
      </c>
    </row>
    <row r="485" spans="1:9" ht="15.75" thickBot="1">
      <c r="A485" s="937"/>
      <c r="B485" s="937"/>
      <c r="C485" s="939"/>
      <c r="D485" s="939"/>
      <c r="E485" s="272" t="s">
        <v>284</v>
      </c>
      <c r="F485" s="272" t="s">
        <v>285</v>
      </c>
      <c r="G485" s="272" t="s">
        <v>286</v>
      </c>
      <c r="H485" s="272"/>
      <c r="I485" s="939"/>
    </row>
    <row r="486" spans="1:9">
      <c r="A486" s="278"/>
      <c r="B486" s="278"/>
      <c r="C486" s="927" t="s">
        <v>288</v>
      </c>
      <c r="D486" s="927"/>
      <c r="E486" s="927"/>
      <c r="F486" s="927"/>
      <c r="G486" s="927"/>
      <c r="H486" s="279"/>
      <c r="I486" s="279" t="s">
        <v>116</v>
      </c>
    </row>
    <row r="487" spans="1:9" ht="16.5" thickBot="1">
      <c r="A487" s="275"/>
      <c r="B487" s="275"/>
      <c r="C487" s="535"/>
      <c r="D487" s="575">
        <v>5914354</v>
      </c>
      <c r="E487" s="928" t="s">
        <v>289</v>
      </c>
      <c r="F487" s="928"/>
      <c r="G487" s="928"/>
      <c r="H487" s="275"/>
      <c r="I487" s="277">
        <v>1.1599999999999999</v>
      </c>
    </row>
    <row r="488" spans="1:9" ht="15.75" thickTop="1">
      <c r="A488" s="230" t="s">
        <v>291</v>
      </c>
    </row>
    <row r="490" spans="1:9" ht="23.25" thickBot="1">
      <c r="A490" s="185" t="s">
        <v>237</v>
      </c>
      <c r="B490" s="186"/>
      <c r="C490" s="186"/>
      <c r="D490" s="186"/>
      <c r="E490" s="186"/>
      <c r="F490" s="186"/>
      <c r="G490" s="186"/>
      <c r="H490" s="186"/>
      <c r="I490" s="187" t="s">
        <v>214</v>
      </c>
    </row>
    <row r="491" spans="1:9" ht="18.75" thickTop="1">
      <c r="A491" s="188" t="s">
        <v>238</v>
      </c>
      <c r="B491" s="188"/>
      <c r="C491" s="188"/>
      <c r="D491" s="188" t="s">
        <v>743</v>
      </c>
      <c r="E491" s="188"/>
      <c r="F491" s="188"/>
      <c r="G491" s="189"/>
      <c r="H491" s="190"/>
      <c r="I491" s="188"/>
    </row>
    <row r="492" spans="1:9" ht="15.75">
      <c r="A492" s="191" t="s">
        <v>239</v>
      </c>
      <c r="B492" s="191"/>
      <c r="C492" s="191"/>
      <c r="D492" s="191" t="s">
        <v>744</v>
      </c>
      <c r="E492" s="191"/>
      <c r="F492" s="191"/>
      <c r="G492" s="192" t="s">
        <v>240</v>
      </c>
      <c r="H492" s="193">
        <v>1121.33</v>
      </c>
      <c r="I492" s="194" t="s">
        <v>11</v>
      </c>
    </row>
    <row r="493" spans="1:9" ht="16.5" thickBot="1">
      <c r="A493" s="195">
        <v>4011209</v>
      </c>
      <c r="B493" s="947" t="s">
        <v>18</v>
      </c>
      <c r="C493" s="947"/>
      <c r="D493" s="947"/>
      <c r="E493" s="947"/>
      <c r="F493" s="947"/>
      <c r="G493" s="947"/>
      <c r="H493" s="948" t="s">
        <v>242</v>
      </c>
      <c r="I493" s="949"/>
    </row>
    <row r="494" spans="1:9" ht="15.75" thickBot="1">
      <c r="A494" s="920" t="s">
        <v>243</v>
      </c>
      <c r="B494" s="920"/>
      <c r="C494" s="922" t="s">
        <v>244</v>
      </c>
      <c r="D494" s="950" t="s">
        <v>245</v>
      </c>
      <c r="E494" s="950"/>
      <c r="F494" s="950" t="s">
        <v>246</v>
      </c>
      <c r="G494" s="950"/>
      <c r="H494" s="196"/>
      <c r="I494" s="196" t="s">
        <v>247</v>
      </c>
    </row>
    <row r="495" spans="1:9" ht="15.75" thickBot="1">
      <c r="A495" s="921"/>
      <c r="B495" s="921"/>
      <c r="C495" s="923"/>
      <c r="D495" s="197" t="s">
        <v>248</v>
      </c>
      <c r="E495" s="197" t="s">
        <v>249</v>
      </c>
      <c r="F495" s="197" t="s">
        <v>250</v>
      </c>
      <c r="G495" s="197" t="s">
        <v>251</v>
      </c>
      <c r="H495" s="197"/>
      <c r="I495" s="197" t="s">
        <v>252</v>
      </c>
    </row>
    <row r="496" spans="1:9">
      <c r="A496" s="198" t="s">
        <v>338</v>
      </c>
      <c r="B496" s="199" t="s">
        <v>339</v>
      </c>
      <c r="C496" s="200">
        <v>2</v>
      </c>
      <c r="D496" s="201">
        <v>0.51</v>
      </c>
      <c r="E496" s="201">
        <v>0.49</v>
      </c>
      <c r="F496" s="202">
        <v>227.75630000000001</v>
      </c>
      <c r="G496" s="202">
        <v>60.354999999999997</v>
      </c>
      <c r="H496" s="203"/>
      <c r="I496" s="202">
        <v>291.45929999999998</v>
      </c>
    </row>
    <row r="497" spans="1:9">
      <c r="A497" s="198" t="s">
        <v>354</v>
      </c>
      <c r="B497" s="199" t="s">
        <v>355</v>
      </c>
      <c r="C497" s="200">
        <v>1</v>
      </c>
      <c r="D497" s="201">
        <v>0.69</v>
      </c>
      <c r="E497" s="201">
        <v>0.31</v>
      </c>
      <c r="F497" s="202">
        <v>3.0278</v>
      </c>
      <c r="G497" s="202">
        <v>2.0491999999999999</v>
      </c>
      <c r="H497" s="203"/>
      <c r="I497" s="202">
        <v>2.7244000000000002</v>
      </c>
    </row>
    <row r="498" spans="1:9">
      <c r="A498" s="198" t="s">
        <v>356</v>
      </c>
      <c r="B498" s="199" t="s">
        <v>357</v>
      </c>
      <c r="C498" s="200">
        <v>1</v>
      </c>
      <c r="D498" s="201">
        <v>0.71</v>
      </c>
      <c r="E498" s="201">
        <v>0.28999999999999998</v>
      </c>
      <c r="F498" s="202">
        <v>181.6138</v>
      </c>
      <c r="G498" s="202">
        <v>76.433599999999998</v>
      </c>
      <c r="H498" s="203"/>
      <c r="I498" s="202">
        <v>151.11150000000001</v>
      </c>
    </row>
    <row r="499" spans="1:9">
      <c r="A499" s="198" t="s">
        <v>253</v>
      </c>
      <c r="B499" s="199" t="s">
        <v>254</v>
      </c>
      <c r="C499" s="200">
        <v>1</v>
      </c>
      <c r="D499" s="201">
        <v>0.96</v>
      </c>
      <c r="E499" s="201">
        <v>0.04</v>
      </c>
      <c r="F499" s="202">
        <v>152.96250000000001</v>
      </c>
      <c r="G499" s="202">
        <v>72.250299999999996</v>
      </c>
      <c r="H499" s="203"/>
      <c r="I499" s="202">
        <v>149.73400000000001</v>
      </c>
    </row>
    <row r="500" spans="1:9" ht="29.25">
      <c r="A500" s="198" t="s">
        <v>358</v>
      </c>
      <c r="B500" s="199" t="s">
        <v>359</v>
      </c>
      <c r="C500" s="200">
        <v>1</v>
      </c>
      <c r="D500" s="201">
        <v>1</v>
      </c>
      <c r="E500" s="201">
        <v>0</v>
      </c>
      <c r="F500" s="202">
        <v>150.29910000000001</v>
      </c>
      <c r="G500" s="202">
        <v>66.716200000000001</v>
      </c>
      <c r="H500" s="203"/>
      <c r="I500" s="202">
        <v>150.29910000000001</v>
      </c>
    </row>
    <row r="501" spans="1:9">
      <c r="A501" s="198" t="s">
        <v>360</v>
      </c>
      <c r="B501" s="199" t="s">
        <v>361</v>
      </c>
      <c r="C501" s="200">
        <v>1</v>
      </c>
      <c r="D501" s="201">
        <v>0.69</v>
      </c>
      <c r="E501" s="201">
        <v>0.31</v>
      </c>
      <c r="F501" s="202">
        <v>94.767099999999999</v>
      </c>
      <c r="G501" s="202">
        <v>33.8005</v>
      </c>
      <c r="H501" s="203"/>
      <c r="I501" s="202">
        <v>75.867500000000007</v>
      </c>
    </row>
    <row r="502" spans="1:9" ht="15.75" thickBot="1">
      <c r="A502" s="204"/>
      <c r="B502" s="204"/>
      <c r="C502" s="204"/>
      <c r="D502" s="204"/>
      <c r="E502" s="204"/>
      <c r="F502" s="204"/>
      <c r="G502" s="205" t="s">
        <v>259</v>
      </c>
      <c r="H502" s="206"/>
      <c r="I502" s="210">
        <v>821.19579999999996</v>
      </c>
    </row>
    <row r="503" spans="1:9" ht="15.75" thickBot="1">
      <c r="A503" s="208" t="s">
        <v>260</v>
      </c>
      <c r="B503" s="208"/>
      <c r="C503" s="209" t="s">
        <v>244</v>
      </c>
      <c r="D503" s="209" t="s">
        <v>261</v>
      </c>
      <c r="E503" s="950" t="s">
        <v>246</v>
      </c>
      <c r="F503" s="951"/>
      <c r="G503" s="919" t="s">
        <v>262</v>
      </c>
      <c r="H503" s="919"/>
      <c r="I503" s="919"/>
    </row>
    <row r="504" spans="1:9">
      <c r="A504" s="285" t="s">
        <v>263</v>
      </c>
      <c r="B504" s="286" t="s">
        <v>264</v>
      </c>
      <c r="C504" s="287">
        <v>1</v>
      </c>
      <c r="D504" s="285" t="s">
        <v>40</v>
      </c>
      <c r="E504" s="203">
        <v>17.103000000000002</v>
      </c>
      <c r="F504" s="203"/>
      <c r="G504" s="203"/>
      <c r="H504" s="203"/>
      <c r="I504" s="202">
        <v>17.103000000000002</v>
      </c>
    </row>
    <row r="505" spans="1:9">
      <c r="A505" s="203"/>
      <c r="B505" s="203"/>
      <c r="C505" s="925" t="s">
        <v>265</v>
      </c>
      <c r="D505" s="952"/>
      <c r="E505" s="952"/>
      <c r="F505" s="952"/>
      <c r="G505" s="952"/>
      <c r="H505" s="954">
        <v>17.103000000000002</v>
      </c>
      <c r="I505" s="952"/>
    </row>
    <row r="506" spans="1:9" ht="15.75" thickBot="1">
      <c r="A506" s="204"/>
      <c r="B506" s="204"/>
      <c r="C506" s="915" t="s">
        <v>266</v>
      </c>
      <c r="D506" s="916"/>
      <c r="E506" s="916"/>
      <c r="F506" s="916"/>
      <c r="G506" s="916"/>
      <c r="H506" s="206"/>
      <c r="I506" s="210">
        <v>838.29880000000003</v>
      </c>
    </row>
    <row r="507" spans="1:9">
      <c r="A507" s="203"/>
      <c r="B507" s="203"/>
      <c r="C507" s="917" t="s">
        <v>267</v>
      </c>
      <c r="D507" s="918"/>
      <c r="E507" s="918"/>
      <c r="F507" s="918"/>
      <c r="G507" s="918"/>
      <c r="H507" s="211"/>
      <c r="I507" s="212">
        <v>0.74760000000000004</v>
      </c>
    </row>
    <row r="508" spans="1:9">
      <c r="A508" s="203"/>
      <c r="B508" s="203"/>
      <c r="C508" s="211"/>
      <c r="D508" s="211"/>
      <c r="E508" s="211"/>
      <c r="F508" s="211"/>
      <c r="G508" s="213" t="s">
        <v>268</v>
      </c>
      <c r="H508" s="211">
        <v>1.059E-2</v>
      </c>
      <c r="I508" s="212">
        <v>7.9000000000000008E-3</v>
      </c>
    </row>
    <row r="509" spans="1:9" ht="15.75" thickBot="1">
      <c r="A509" s="204"/>
      <c r="B509" s="204"/>
      <c r="C509" s="206"/>
      <c r="D509" s="206"/>
      <c r="E509" s="206"/>
      <c r="F509" s="206"/>
      <c r="G509" s="205" t="s">
        <v>269</v>
      </c>
      <c r="H509" s="206"/>
      <c r="I509" s="206" t="s">
        <v>116</v>
      </c>
    </row>
    <row r="510" spans="1:9" ht="15.75" thickBot="1">
      <c r="A510" s="208" t="s">
        <v>270</v>
      </c>
      <c r="B510" s="208"/>
      <c r="C510" s="209" t="s">
        <v>244</v>
      </c>
      <c r="D510" s="209" t="s">
        <v>261</v>
      </c>
      <c r="E510" s="919" t="s">
        <v>271</v>
      </c>
      <c r="F510" s="919"/>
      <c r="G510" s="919" t="s">
        <v>272</v>
      </c>
      <c r="H510" s="919"/>
      <c r="I510" s="919"/>
    </row>
    <row r="511" spans="1:9" ht="15.75" thickBot="1">
      <c r="A511" s="214"/>
      <c r="B511" s="214"/>
      <c r="C511" s="919" t="s">
        <v>273</v>
      </c>
      <c r="D511" s="955"/>
      <c r="E511" s="955"/>
      <c r="F511" s="955"/>
      <c r="G511" s="955"/>
      <c r="H511" s="214"/>
      <c r="I511" s="214"/>
    </row>
    <row r="512" spans="1:9" ht="15.75" thickBot="1">
      <c r="A512" s="208" t="s">
        <v>274</v>
      </c>
      <c r="B512" s="208"/>
      <c r="C512" s="209" t="s">
        <v>244</v>
      </c>
      <c r="D512" s="209" t="s">
        <v>261</v>
      </c>
      <c r="E512" s="919" t="s">
        <v>272</v>
      </c>
      <c r="F512" s="919"/>
      <c r="G512" s="919" t="s">
        <v>272</v>
      </c>
      <c r="H512" s="919"/>
      <c r="I512" s="919"/>
    </row>
    <row r="513" spans="1:9" ht="15.75" thickBot="1">
      <c r="A513" s="214"/>
      <c r="B513" s="214"/>
      <c r="C513" s="919" t="s">
        <v>276</v>
      </c>
      <c r="D513" s="955"/>
      <c r="E513" s="955"/>
      <c r="F513" s="955"/>
      <c r="G513" s="955"/>
      <c r="H513" s="292"/>
      <c r="I513" s="292"/>
    </row>
    <row r="514" spans="1:9" ht="15.75" thickBot="1">
      <c r="A514" s="208"/>
      <c r="B514" s="208"/>
      <c r="C514" s="217"/>
      <c r="D514" s="217"/>
      <c r="E514" s="217"/>
      <c r="F514" s="217"/>
      <c r="G514" s="217" t="s">
        <v>277</v>
      </c>
      <c r="H514" s="217"/>
      <c r="I514" s="218">
        <v>0.75549999999999995</v>
      </c>
    </row>
    <row r="515" spans="1:9" ht="15.75" thickBot="1">
      <c r="A515" s="208" t="s">
        <v>278</v>
      </c>
      <c r="B515" s="208"/>
      <c r="C515" s="209" t="s">
        <v>279</v>
      </c>
      <c r="D515" s="209" t="s">
        <v>244</v>
      </c>
      <c r="E515" s="209" t="s">
        <v>261</v>
      </c>
      <c r="F515" s="919" t="s">
        <v>272</v>
      </c>
      <c r="G515" s="919"/>
      <c r="H515" s="919" t="s">
        <v>272</v>
      </c>
      <c r="I515" s="919"/>
    </row>
    <row r="516" spans="1:9" ht="15.75" thickBot="1">
      <c r="A516" s="208"/>
      <c r="B516" s="208"/>
      <c r="C516" s="919" t="s">
        <v>281</v>
      </c>
      <c r="D516" s="919"/>
      <c r="E516" s="919"/>
      <c r="F516" s="919"/>
      <c r="G516" s="919"/>
      <c r="H516" s="217"/>
      <c r="I516" s="217"/>
    </row>
    <row r="517" spans="1:9" ht="15.75" thickBot="1">
      <c r="A517" s="920" t="s">
        <v>282</v>
      </c>
      <c r="B517" s="920"/>
      <c r="C517" s="922" t="s">
        <v>244</v>
      </c>
      <c r="D517" s="922" t="s">
        <v>261</v>
      </c>
      <c r="E517" s="924" t="s">
        <v>283</v>
      </c>
      <c r="F517" s="924"/>
      <c r="G517" s="924"/>
      <c r="H517" s="220"/>
      <c r="I517" s="922" t="s">
        <v>272</v>
      </c>
    </row>
    <row r="518" spans="1:9" ht="15.75" thickBot="1">
      <c r="A518" s="921"/>
      <c r="B518" s="921"/>
      <c r="C518" s="923"/>
      <c r="D518" s="923"/>
      <c r="E518" s="221" t="s">
        <v>284</v>
      </c>
      <c r="F518" s="221" t="s">
        <v>285</v>
      </c>
      <c r="G518" s="221" t="s">
        <v>286</v>
      </c>
      <c r="H518" s="221"/>
      <c r="I518" s="923"/>
    </row>
    <row r="519" spans="1:9">
      <c r="A519" s="293"/>
      <c r="B519" s="293"/>
      <c r="C519" s="917" t="s">
        <v>288</v>
      </c>
      <c r="D519" s="917"/>
      <c r="E519" s="917"/>
      <c r="F519" s="917"/>
      <c r="G519" s="917"/>
      <c r="H519" s="294"/>
      <c r="I519" s="294" t="s">
        <v>116</v>
      </c>
    </row>
    <row r="520" spans="1:9" ht="15.75" thickBot="1">
      <c r="A520" s="225"/>
      <c r="B520" s="225"/>
      <c r="C520" s="226"/>
      <c r="D520" s="226"/>
      <c r="E520" s="926" t="s">
        <v>289</v>
      </c>
      <c r="F520" s="926"/>
      <c r="G520" s="926"/>
      <c r="H520" s="225"/>
      <c r="I520" s="301">
        <v>0.75549999999999995</v>
      </c>
    </row>
    <row r="521" spans="1:9" ht="15.75" thickTop="1">
      <c r="A521" s="223"/>
      <c r="B521" s="223"/>
      <c r="C521" s="213"/>
      <c r="D521" s="213"/>
      <c r="E521" s="213"/>
      <c r="F521" s="213" t="s">
        <v>86</v>
      </c>
      <c r="G521" s="228">
        <v>0.23619999999999999</v>
      </c>
      <c r="H521" s="223"/>
      <c r="I521" s="212">
        <v>0.1784</v>
      </c>
    </row>
    <row r="522" spans="1:9" ht="16.5" thickBot="1">
      <c r="A522" s="225"/>
      <c r="B522" s="225"/>
      <c r="C522" s="524"/>
      <c r="D522" s="561">
        <v>4011209</v>
      </c>
      <c r="E522" s="524"/>
      <c r="F522" s="225"/>
      <c r="G522" s="225" t="s">
        <v>290</v>
      </c>
      <c r="H522" s="225"/>
      <c r="I522" s="227">
        <v>0.93</v>
      </c>
    </row>
    <row r="523" spans="1:9" ht="15.75" thickTop="1">
      <c r="A523" s="230" t="s">
        <v>291</v>
      </c>
    </row>
    <row r="525" spans="1:9" ht="23.25" thickBot="1">
      <c r="A525" s="185" t="s">
        <v>237</v>
      </c>
      <c r="B525" s="186"/>
      <c r="C525" s="186"/>
      <c r="D525" s="186"/>
      <c r="E525" s="186"/>
      <c r="F525" s="186"/>
      <c r="G525" s="186"/>
      <c r="H525" s="186"/>
      <c r="I525" s="187" t="s">
        <v>214</v>
      </c>
    </row>
    <row r="526" spans="1:9" ht="18.75" thickTop="1">
      <c r="A526" s="188" t="s">
        <v>238</v>
      </c>
      <c r="B526" s="188"/>
      <c r="C526" s="188"/>
      <c r="D526" s="188" t="s">
        <v>743</v>
      </c>
      <c r="E526" s="188"/>
      <c r="F526" s="188"/>
      <c r="G526" s="188"/>
      <c r="H526" s="188"/>
      <c r="I526" s="188"/>
    </row>
    <row r="527" spans="1:9" ht="15.75">
      <c r="A527" s="191" t="s">
        <v>239</v>
      </c>
      <c r="B527" s="191"/>
      <c r="C527" s="191"/>
      <c r="D527" s="191" t="s">
        <v>744</v>
      </c>
      <c r="E527" s="191"/>
      <c r="F527" s="191"/>
      <c r="G527" s="192" t="s">
        <v>240</v>
      </c>
      <c r="H527" s="193">
        <v>177.07</v>
      </c>
      <c r="I527" s="194" t="s">
        <v>11</v>
      </c>
    </row>
    <row r="528" spans="1:9" ht="16.5" thickBot="1">
      <c r="A528" s="195">
        <v>5213400</v>
      </c>
      <c r="B528" s="947" t="s">
        <v>16</v>
      </c>
      <c r="C528" s="947"/>
      <c r="D528" s="947"/>
      <c r="E528" s="947"/>
      <c r="F528" s="947"/>
      <c r="G528" s="947"/>
      <c r="H528" s="948" t="s">
        <v>242</v>
      </c>
      <c r="I528" s="949"/>
    </row>
    <row r="529" spans="1:9" ht="15.75" thickBot="1">
      <c r="A529" s="920" t="s">
        <v>243</v>
      </c>
      <c r="B529" s="920"/>
      <c r="C529" s="922" t="s">
        <v>244</v>
      </c>
      <c r="D529" s="950" t="s">
        <v>245</v>
      </c>
      <c r="E529" s="950"/>
      <c r="F529" s="950" t="s">
        <v>246</v>
      </c>
      <c r="G529" s="950"/>
      <c r="H529" s="196"/>
      <c r="I529" s="196" t="s">
        <v>247</v>
      </c>
    </row>
    <row r="530" spans="1:9" ht="15.75" thickBot="1">
      <c r="A530" s="921"/>
      <c r="B530" s="921"/>
      <c r="C530" s="923"/>
      <c r="D530" s="197" t="s">
        <v>248</v>
      </c>
      <c r="E530" s="197" t="s">
        <v>249</v>
      </c>
      <c r="F530" s="197" t="s">
        <v>250</v>
      </c>
      <c r="G530" s="197" t="s">
        <v>251</v>
      </c>
      <c r="H530" s="197"/>
      <c r="I530" s="197" t="s">
        <v>252</v>
      </c>
    </row>
    <row r="531" spans="1:9">
      <c r="A531" s="198" t="s">
        <v>217</v>
      </c>
      <c r="B531" s="199" t="s">
        <v>218</v>
      </c>
      <c r="C531" s="200">
        <v>1</v>
      </c>
      <c r="D531" s="201">
        <v>0.5</v>
      </c>
      <c r="E531" s="201">
        <v>0.5</v>
      </c>
      <c r="F531" s="202">
        <v>106.6888</v>
      </c>
      <c r="G531" s="202">
        <v>44.42</v>
      </c>
      <c r="H531" s="203"/>
      <c r="I531" s="202">
        <v>75.554400000000001</v>
      </c>
    </row>
    <row r="532" spans="1:9" ht="29.25">
      <c r="A532" s="198" t="s">
        <v>367</v>
      </c>
      <c r="B532" s="199" t="s">
        <v>368</v>
      </c>
      <c r="C532" s="200">
        <v>1</v>
      </c>
      <c r="D532" s="201">
        <v>1</v>
      </c>
      <c r="E532" s="201">
        <v>0</v>
      </c>
      <c r="F532" s="202">
        <v>293.49119999999999</v>
      </c>
      <c r="G532" s="202">
        <v>5.8720999999999997</v>
      </c>
      <c r="H532" s="203"/>
      <c r="I532" s="202">
        <v>293.49119999999999</v>
      </c>
    </row>
    <row r="533" spans="1:9" ht="15.75" thickBot="1">
      <c r="A533" s="204"/>
      <c r="B533" s="204"/>
      <c r="C533" s="204"/>
      <c r="D533" s="204"/>
      <c r="E533" s="204"/>
      <c r="F533" s="204"/>
      <c r="G533" s="205" t="s">
        <v>259</v>
      </c>
      <c r="H533" s="206"/>
      <c r="I533" s="210">
        <v>369.04559999999998</v>
      </c>
    </row>
    <row r="534" spans="1:9" ht="15.75" thickBot="1">
      <c r="A534" s="208" t="s">
        <v>260</v>
      </c>
      <c r="B534" s="208"/>
      <c r="C534" s="209" t="s">
        <v>244</v>
      </c>
      <c r="D534" s="209" t="s">
        <v>261</v>
      </c>
      <c r="E534" s="950" t="s">
        <v>246</v>
      </c>
      <c r="F534" s="951"/>
      <c r="G534" s="919" t="s">
        <v>262</v>
      </c>
      <c r="H534" s="919"/>
      <c r="I534" s="919"/>
    </row>
    <row r="535" spans="1:9">
      <c r="A535" s="198" t="s">
        <v>369</v>
      </c>
      <c r="B535" s="199" t="s">
        <v>370</v>
      </c>
      <c r="C535" s="200">
        <v>1</v>
      </c>
      <c r="D535" s="198" t="s">
        <v>40</v>
      </c>
      <c r="E535" s="203">
        <v>17.168900000000001</v>
      </c>
      <c r="F535" s="203"/>
      <c r="G535" s="203"/>
      <c r="H535" s="203"/>
      <c r="I535" s="202">
        <v>17.168900000000001</v>
      </c>
    </row>
    <row r="536" spans="1:9">
      <c r="A536" s="198" t="s">
        <v>263</v>
      </c>
      <c r="B536" s="199" t="s">
        <v>264</v>
      </c>
      <c r="C536" s="200">
        <v>5</v>
      </c>
      <c r="D536" s="198" t="s">
        <v>40</v>
      </c>
      <c r="E536" s="203">
        <v>17.103000000000002</v>
      </c>
      <c r="F536" s="203"/>
      <c r="G536" s="203"/>
      <c r="H536" s="203"/>
      <c r="I536" s="202">
        <v>85.515000000000001</v>
      </c>
    </row>
    <row r="537" spans="1:9">
      <c r="A537" s="203"/>
      <c r="B537" s="203"/>
      <c r="C537" s="925" t="s">
        <v>265</v>
      </c>
      <c r="D537" s="952"/>
      <c r="E537" s="952"/>
      <c r="F537" s="952"/>
      <c r="G537" s="952"/>
      <c r="H537" s="953">
        <v>102.68389999999999</v>
      </c>
      <c r="I537" s="925"/>
    </row>
    <row r="538" spans="1:9" ht="15.75" thickBot="1">
      <c r="A538" s="204"/>
      <c r="B538" s="204"/>
      <c r="C538" s="915" t="s">
        <v>266</v>
      </c>
      <c r="D538" s="916"/>
      <c r="E538" s="916"/>
      <c r="F538" s="916"/>
      <c r="G538" s="916"/>
      <c r="H538" s="205"/>
      <c r="I538" s="210">
        <v>471.72949999999997</v>
      </c>
    </row>
    <row r="539" spans="1:9">
      <c r="A539" s="203"/>
      <c r="B539" s="203"/>
      <c r="C539" s="917" t="s">
        <v>267</v>
      </c>
      <c r="D539" s="918"/>
      <c r="E539" s="918"/>
      <c r="F539" s="918"/>
      <c r="G539" s="918"/>
      <c r="H539" s="213"/>
      <c r="I539" s="212">
        <v>2.6640999999999999</v>
      </c>
    </row>
    <row r="540" spans="1:9">
      <c r="A540" s="203"/>
      <c r="B540" s="203"/>
      <c r="C540" s="211"/>
      <c r="D540" s="211"/>
      <c r="E540" s="211"/>
      <c r="F540" s="211"/>
      <c r="G540" s="213" t="s">
        <v>268</v>
      </c>
      <c r="H540" s="211"/>
      <c r="I540" s="202" t="s">
        <v>116</v>
      </c>
    </row>
    <row r="541" spans="1:9" ht="15.75" thickBot="1">
      <c r="A541" s="204"/>
      <c r="B541" s="204"/>
      <c r="C541" s="206"/>
      <c r="D541" s="206"/>
      <c r="E541" s="206"/>
      <c r="F541" s="206"/>
      <c r="G541" s="205" t="s">
        <v>269</v>
      </c>
      <c r="H541" s="206"/>
      <c r="I541" s="206" t="s">
        <v>116</v>
      </c>
    </row>
    <row r="542" spans="1:9" ht="15.75" thickBot="1">
      <c r="A542" s="208" t="s">
        <v>270</v>
      </c>
      <c r="B542" s="208"/>
      <c r="C542" s="209" t="s">
        <v>244</v>
      </c>
      <c r="D542" s="209" t="s">
        <v>261</v>
      </c>
      <c r="E542" s="919" t="s">
        <v>271</v>
      </c>
      <c r="F542" s="919"/>
      <c r="G542" s="919" t="s">
        <v>272</v>
      </c>
      <c r="H542" s="919"/>
      <c r="I542" s="919"/>
    </row>
    <row r="543" spans="1:9">
      <c r="A543" s="198" t="s">
        <v>371</v>
      </c>
      <c r="B543" s="199" t="s">
        <v>372</v>
      </c>
      <c r="C543" s="200">
        <v>0.1</v>
      </c>
      <c r="D543" s="198" t="s">
        <v>38</v>
      </c>
      <c r="E543" s="198"/>
      <c r="F543" s="203" t="s">
        <v>857</v>
      </c>
      <c r="G543" s="203"/>
      <c r="H543" s="203"/>
      <c r="I543" s="216">
        <v>0.75229999999999997</v>
      </c>
    </row>
    <row r="544" spans="1:9">
      <c r="A544" s="198" t="s">
        <v>373</v>
      </c>
      <c r="B544" s="199" t="s">
        <v>374</v>
      </c>
      <c r="C544" s="200">
        <v>0.25</v>
      </c>
      <c r="D544" s="198" t="s">
        <v>38</v>
      </c>
      <c r="E544" s="198"/>
      <c r="F544" s="203" t="s">
        <v>857</v>
      </c>
      <c r="G544" s="203"/>
      <c r="H544" s="203"/>
      <c r="I544" s="216">
        <v>1.8806</v>
      </c>
    </row>
    <row r="545" spans="1:9">
      <c r="A545" s="198" t="s">
        <v>375</v>
      </c>
      <c r="B545" s="199" t="s">
        <v>376</v>
      </c>
      <c r="C545" s="200">
        <v>0.02</v>
      </c>
      <c r="D545" s="198" t="s">
        <v>164</v>
      </c>
      <c r="E545" s="198"/>
      <c r="F545" s="203" t="s">
        <v>858</v>
      </c>
      <c r="G545" s="203"/>
      <c r="H545" s="203"/>
      <c r="I545" s="216">
        <v>0.23960000000000001</v>
      </c>
    </row>
    <row r="546" spans="1:9">
      <c r="A546" s="198" t="s">
        <v>377</v>
      </c>
      <c r="B546" s="199" t="s">
        <v>378</v>
      </c>
      <c r="C546" s="200">
        <v>0.03</v>
      </c>
      <c r="D546" s="198" t="s">
        <v>164</v>
      </c>
      <c r="E546" s="198"/>
      <c r="F546" s="203" t="s">
        <v>859</v>
      </c>
      <c r="G546" s="203"/>
      <c r="H546" s="203"/>
      <c r="I546" s="216">
        <v>0.60860000000000003</v>
      </c>
    </row>
    <row r="547" spans="1:9">
      <c r="A547" s="198" t="s">
        <v>379</v>
      </c>
      <c r="B547" s="199" t="s">
        <v>380</v>
      </c>
      <c r="C547" s="200">
        <v>0.4</v>
      </c>
      <c r="D547" s="198" t="s">
        <v>164</v>
      </c>
      <c r="E547" s="198"/>
      <c r="F547" s="203" t="s">
        <v>860</v>
      </c>
      <c r="G547" s="203"/>
      <c r="H547" s="203"/>
      <c r="I547" s="216">
        <v>15.053800000000001</v>
      </c>
    </row>
    <row r="548" spans="1:9" ht="15.75" thickBot="1">
      <c r="A548" s="204"/>
      <c r="B548" s="204"/>
      <c r="C548" s="915" t="s">
        <v>273</v>
      </c>
      <c r="D548" s="916"/>
      <c r="E548" s="916"/>
      <c r="F548" s="916"/>
      <c r="G548" s="916"/>
      <c r="H548" s="204"/>
      <c r="I548" s="302">
        <v>18.5349</v>
      </c>
    </row>
    <row r="549" spans="1:9" ht="15.75" thickBot="1">
      <c r="A549" s="208" t="s">
        <v>274</v>
      </c>
      <c r="B549" s="208"/>
      <c r="C549" s="209" t="s">
        <v>244</v>
      </c>
      <c r="D549" s="209" t="s">
        <v>261</v>
      </c>
      <c r="E549" s="919" t="s">
        <v>272</v>
      </c>
      <c r="F549" s="919"/>
      <c r="G549" s="919" t="s">
        <v>272</v>
      </c>
      <c r="H549" s="919"/>
      <c r="I549" s="919"/>
    </row>
    <row r="550" spans="1:9" ht="15.75" thickBot="1">
      <c r="A550" s="214"/>
      <c r="B550" s="214"/>
      <c r="C550" s="919" t="s">
        <v>276</v>
      </c>
      <c r="D550" s="955"/>
      <c r="E550" s="955"/>
      <c r="F550" s="955"/>
      <c r="G550" s="955"/>
      <c r="H550" s="292"/>
      <c r="I550" s="292"/>
    </row>
    <row r="551" spans="1:9" ht="15.75" thickBot="1">
      <c r="A551" s="208"/>
      <c r="B551" s="208"/>
      <c r="C551" s="217"/>
      <c r="D551" s="217"/>
      <c r="E551" s="217"/>
      <c r="F551" s="217"/>
      <c r="G551" s="217" t="s">
        <v>277</v>
      </c>
      <c r="H551" s="217"/>
      <c r="I551" s="218">
        <v>21.199000000000002</v>
      </c>
    </row>
    <row r="552" spans="1:9" ht="15.75" thickBot="1">
      <c r="A552" s="208" t="s">
        <v>278</v>
      </c>
      <c r="B552" s="208"/>
      <c r="C552" s="209" t="s">
        <v>279</v>
      </c>
      <c r="D552" s="209" t="s">
        <v>244</v>
      </c>
      <c r="E552" s="209" t="s">
        <v>261</v>
      </c>
      <c r="F552" s="919" t="s">
        <v>272</v>
      </c>
      <c r="G552" s="919"/>
      <c r="H552" s="919" t="s">
        <v>272</v>
      </c>
      <c r="I552" s="919"/>
    </row>
    <row r="553" spans="1:9">
      <c r="A553" s="198" t="s">
        <v>371</v>
      </c>
      <c r="B553" s="199" t="s">
        <v>381</v>
      </c>
      <c r="C553" s="198">
        <v>5915474</v>
      </c>
      <c r="D553" s="215">
        <v>1E-4</v>
      </c>
      <c r="E553" s="198" t="s">
        <v>14</v>
      </c>
      <c r="F553" s="198"/>
      <c r="G553" s="202">
        <v>22.561499999999999</v>
      </c>
      <c r="H553" s="211"/>
      <c r="I553" s="202">
        <v>2.3E-3</v>
      </c>
    </row>
    <row r="554" spans="1:9">
      <c r="A554" s="198" t="s">
        <v>373</v>
      </c>
      <c r="B554" s="199" t="s">
        <v>382</v>
      </c>
      <c r="C554" s="198">
        <v>5915474</v>
      </c>
      <c r="D554" s="215">
        <v>2.5000000000000001E-4</v>
      </c>
      <c r="E554" s="198" t="s">
        <v>14</v>
      </c>
      <c r="F554" s="198"/>
      <c r="G554" s="202">
        <v>22.561499999999999</v>
      </c>
      <c r="H554" s="211"/>
      <c r="I554" s="202">
        <v>5.5999999999999999E-3</v>
      </c>
    </row>
    <row r="555" spans="1:9">
      <c r="A555" s="198" t="s">
        <v>375</v>
      </c>
      <c r="B555" s="199" t="s">
        <v>383</v>
      </c>
      <c r="C555" s="198">
        <v>5915474</v>
      </c>
      <c r="D555" s="215">
        <v>2.0000000000000002E-5</v>
      </c>
      <c r="E555" s="198" t="s">
        <v>14</v>
      </c>
      <c r="F555" s="198"/>
      <c r="G555" s="202">
        <v>22.561499999999999</v>
      </c>
      <c r="H555" s="211"/>
      <c r="I555" s="202">
        <v>5.0000000000000001E-4</v>
      </c>
    </row>
    <row r="556" spans="1:9">
      <c r="A556" s="198" t="s">
        <v>377</v>
      </c>
      <c r="B556" s="199" t="s">
        <v>384</v>
      </c>
      <c r="C556" s="198">
        <v>5915474</v>
      </c>
      <c r="D556" s="215">
        <v>5.0000000000000002E-5</v>
      </c>
      <c r="E556" s="198" t="s">
        <v>14</v>
      </c>
      <c r="F556" s="198"/>
      <c r="G556" s="202">
        <v>22.561499999999999</v>
      </c>
      <c r="H556" s="211"/>
      <c r="I556" s="202">
        <v>1.1000000000000001E-3</v>
      </c>
    </row>
    <row r="557" spans="1:9">
      <c r="A557" s="198" t="s">
        <v>379</v>
      </c>
      <c r="B557" s="199" t="s">
        <v>385</v>
      </c>
      <c r="C557" s="198">
        <v>5915474</v>
      </c>
      <c r="D557" s="215">
        <v>6.2E-4</v>
      </c>
      <c r="E557" s="198" t="s">
        <v>14</v>
      </c>
      <c r="F557" s="198"/>
      <c r="G557" s="202">
        <v>22.561499999999999</v>
      </c>
      <c r="H557" s="211"/>
      <c r="I557" s="202">
        <v>1.4E-2</v>
      </c>
    </row>
    <row r="558" spans="1:9" ht="15.75" thickBot="1">
      <c r="A558" s="219"/>
      <c r="B558" s="219"/>
      <c r="C558" s="915" t="s">
        <v>281</v>
      </c>
      <c r="D558" s="915"/>
      <c r="E558" s="915"/>
      <c r="F558" s="915"/>
      <c r="G558" s="915"/>
      <c r="H558" s="205"/>
      <c r="I558" s="210">
        <v>2.35E-2</v>
      </c>
    </row>
    <row r="559" spans="1:9" ht="15.75" thickBot="1">
      <c r="A559" s="920" t="s">
        <v>282</v>
      </c>
      <c r="B559" s="920"/>
      <c r="C559" s="922" t="s">
        <v>244</v>
      </c>
      <c r="D559" s="922" t="s">
        <v>261</v>
      </c>
      <c r="E559" s="924" t="s">
        <v>283</v>
      </c>
      <c r="F559" s="924"/>
      <c r="G559" s="924"/>
      <c r="H559" s="220"/>
      <c r="I559" s="922" t="s">
        <v>272</v>
      </c>
    </row>
    <row r="560" spans="1:9" ht="15.75" thickBot="1">
      <c r="A560" s="921"/>
      <c r="B560" s="921"/>
      <c r="C560" s="923"/>
      <c r="D560" s="923"/>
      <c r="E560" s="221" t="s">
        <v>284</v>
      </c>
      <c r="F560" s="221" t="s">
        <v>285</v>
      </c>
      <c r="G560" s="221" t="s">
        <v>286</v>
      </c>
      <c r="H560" s="221"/>
      <c r="I560" s="923"/>
    </row>
    <row r="561" spans="1:11">
      <c r="A561" s="198" t="s">
        <v>371</v>
      </c>
      <c r="B561" s="199" t="s">
        <v>381</v>
      </c>
      <c r="C561" s="200">
        <v>1E-4</v>
      </c>
      <c r="D561" s="198" t="s">
        <v>287</v>
      </c>
      <c r="E561" s="198"/>
      <c r="F561" s="198"/>
      <c r="G561" s="201">
        <v>60.01</v>
      </c>
      <c r="H561" s="198"/>
      <c r="I561" s="211">
        <v>5.1000000000000004E-3</v>
      </c>
      <c r="K561" s="140">
        <v>5915324</v>
      </c>
    </row>
    <row r="562" spans="1:11">
      <c r="A562" s="198" t="s">
        <v>373</v>
      </c>
      <c r="B562" s="199" t="s">
        <v>382</v>
      </c>
      <c r="C562" s="200">
        <v>2.5000000000000001E-4</v>
      </c>
      <c r="D562" s="198" t="s">
        <v>287</v>
      </c>
      <c r="E562" s="198"/>
      <c r="F562" s="198"/>
      <c r="G562" s="201">
        <v>0.85</v>
      </c>
      <c r="H562" s="198"/>
      <c r="I562" s="211">
        <v>2.0000000000000001E-4</v>
      </c>
    </row>
    <row r="563" spans="1:11">
      <c r="A563" s="198" t="s">
        <v>375</v>
      </c>
      <c r="B563" s="199" t="s">
        <v>383</v>
      </c>
      <c r="C563" s="200">
        <v>2.0000000000000002E-5</v>
      </c>
      <c r="D563" s="198" t="s">
        <v>287</v>
      </c>
      <c r="E563" s="198"/>
      <c r="F563" s="198"/>
      <c r="G563" s="201">
        <v>0.85</v>
      </c>
      <c r="H563" s="198"/>
      <c r="I563" s="211">
        <v>0</v>
      </c>
    </row>
    <row r="564" spans="1:11">
      <c r="A564" s="198" t="s">
        <v>377</v>
      </c>
      <c r="B564" s="199" t="s">
        <v>384</v>
      </c>
      <c r="C564" s="200">
        <v>5.0000000000000002E-5</v>
      </c>
      <c r="D564" s="198" t="s">
        <v>287</v>
      </c>
      <c r="E564" s="198"/>
      <c r="F564" s="198"/>
      <c r="G564" s="201">
        <v>0.85</v>
      </c>
      <c r="H564" s="198"/>
      <c r="I564" s="211">
        <v>0</v>
      </c>
    </row>
    <row r="565" spans="1:11">
      <c r="A565" s="198" t="s">
        <v>379</v>
      </c>
      <c r="B565" s="199" t="s">
        <v>385</v>
      </c>
      <c r="C565" s="200">
        <v>6.2E-4</v>
      </c>
      <c r="D565" s="198" t="s">
        <v>287</v>
      </c>
      <c r="E565" s="198"/>
      <c r="F565" s="198"/>
      <c r="G565" s="201">
        <v>0.85</v>
      </c>
      <c r="H565" s="198"/>
      <c r="I565" s="211">
        <v>4.0000000000000002E-4</v>
      </c>
    </row>
    <row r="566" spans="1:11">
      <c r="A566" s="223"/>
      <c r="B566" s="223"/>
      <c r="C566" s="925" t="s">
        <v>288</v>
      </c>
      <c r="D566" s="925"/>
      <c r="E566" s="925"/>
      <c r="F566" s="925"/>
      <c r="G566" s="925"/>
      <c r="H566" s="213"/>
      <c r="I566" s="213">
        <v>5.7000000000000002E-3</v>
      </c>
    </row>
    <row r="567" spans="1:11" ht="15.75" thickBot="1">
      <c r="A567" s="225"/>
      <c r="B567" s="225"/>
      <c r="C567" s="226"/>
      <c r="D567" s="226"/>
      <c r="E567" s="926" t="s">
        <v>289</v>
      </c>
      <c r="F567" s="926"/>
      <c r="G567" s="926"/>
      <c r="H567" s="225"/>
      <c r="I567" s="227">
        <v>21.23</v>
      </c>
    </row>
    <row r="568" spans="1:11" ht="15.75" thickTop="1">
      <c r="A568" s="223"/>
      <c r="B568" s="223"/>
      <c r="C568" s="213"/>
      <c r="D568" s="213"/>
      <c r="E568" s="213"/>
      <c r="F568" s="213" t="s">
        <v>86</v>
      </c>
      <c r="G568" s="228">
        <v>0.23619999999999999</v>
      </c>
      <c r="H568" s="223"/>
      <c r="I568" s="212">
        <v>5.0145</v>
      </c>
    </row>
    <row r="569" spans="1:11" ht="16.5" thickBot="1">
      <c r="A569" s="225"/>
      <c r="B569" s="225"/>
      <c r="C569" s="524"/>
      <c r="D569" s="561">
        <v>5213400</v>
      </c>
      <c r="E569" s="226"/>
      <c r="F569" s="225"/>
      <c r="G569" s="225" t="s">
        <v>290</v>
      </c>
      <c r="H569" s="225"/>
      <c r="I569" s="227">
        <v>26.24</v>
      </c>
    </row>
    <row r="570" spans="1:11" ht="15.75" thickTop="1">
      <c r="A570" s="230" t="s">
        <v>291</v>
      </c>
    </row>
    <row r="572" spans="1:11" ht="23.25" thickBot="1">
      <c r="A572" s="231" t="s">
        <v>237</v>
      </c>
      <c r="B572" s="232"/>
      <c r="C572" s="232"/>
      <c r="D572" s="232"/>
      <c r="E572" s="232"/>
      <c r="F572" s="232"/>
      <c r="G572" s="232"/>
      <c r="H572" s="232"/>
      <c r="I572" s="233" t="s">
        <v>214</v>
      </c>
    </row>
    <row r="573" spans="1:11" ht="18.75" thickTop="1">
      <c r="A573" s="234" t="s">
        <v>238</v>
      </c>
      <c r="B573" s="234"/>
      <c r="C573" s="234"/>
      <c r="D573" s="234" t="s">
        <v>743</v>
      </c>
      <c r="E573" s="234"/>
      <c r="F573" s="234"/>
      <c r="G573" s="234"/>
      <c r="H573" s="234"/>
      <c r="I573" s="234"/>
    </row>
    <row r="574" spans="1:11" ht="15.75">
      <c r="A574" s="235" t="s">
        <v>239</v>
      </c>
      <c r="B574" s="235"/>
      <c r="C574" s="235"/>
      <c r="D574" s="235" t="s">
        <v>744</v>
      </c>
      <c r="E574" s="235"/>
      <c r="F574" s="235"/>
      <c r="G574" s="236" t="s">
        <v>240</v>
      </c>
      <c r="H574" s="303">
        <v>7.7610400000000004</v>
      </c>
      <c r="I574" s="238" t="s">
        <v>14</v>
      </c>
    </row>
    <row r="575" spans="1:11" ht="16.5" thickBot="1">
      <c r="A575" s="239">
        <v>5915474</v>
      </c>
      <c r="B575" s="941" t="s">
        <v>386</v>
      </c>
      <c r="C575" s="941"/>
      <c r="D575" s="941"/>
      <c r="E575" s="941"/>
      <c r="F575" s="941"/>
      <c r="G575" s="941"/>
      <c r="H575" s="942" t="s">
        <v>242</v>
      </c>
      <c r="I575" s="943"/>
    </row>
    <row r="576" spans="1:11" ht="15.75" thickBot="1">
      <c r="A576" s="936" t="s">
        <v>243</v>
      </c>
      <c r="B576" s="936"/>
      <c r="C576" s="938" t="s">
        <v>244</v>
      </c>
      <c r="D576" s="929" t="s">
        <v>245</v>
      </c>
      <c r="E576" s="929"/>
      <c r="F576" s="929" t="s">
        <v>246</v>
      </c>
      <c r="G576" s="929"/>
      <c r="H576" s="240"/>
      <c r="I576" s="240" t="s">
        <v>247</v>
      </c>
    </row>
    <row r="577" spans="1:9" ht="15.75" thickBot="1">
      <c r="A577" s="937"/>
      <c r="B577" s="937"/>
      <c r="C577" s="939"/>
      <c r="D577" s="241" t="s">
        <v>248</v>
      </c>
      <c r="E577" s="241" t="s">
        <v>249</v>
      </c>
      <c r="F577" s="241" t="s">
        <v>250</v>
      </c>
      <c r="G577" s="241" t="s">
        <v>251</v>
      </c>
      <c r="H577" s="241"/>
      <c r="I577" s="241" t="s">
        <v>252</v>
      </c>
    </row>
    <row r="578" spans="1:9">
      <c r="A578" s="242" t="s">
        <v>217</v>
      </c>
      <c r="B578" s="243" t="s">
        <v>218</v>
      </c>
      <c r="C578" s="244">
        <v>1</v>
      </c>
      <c r="D578" s="245">
        <v>1</v>
      </c>
      <c r="E578" s="245">
        <v>0</v>
      </c>
      <c r="F578" s="246">
        <v>106.6888</v>
      </c>
      <c r="G578" s="246">
        <v>44.42</v>
      </c>
      <c r="H578" s="257"/>
      <c r="I578" s="246">
        <v>106.6888</v>
      </c>
    </row>
    <row r="579" spans="1:9" ht="15.75" thickBot="1">
      <c r="A579" s="248"/>
      <c r="B579" s="248"/>
      <c r="C579" s="248"/>
      <c r="D579" s="248"/>
      <c r="E579" s="248"/>
      <c r="F579" s="248"/>
      <c r="G579" s="249" t="s">
        <v>259</v>
      </c>
      <c r="H579" s="250"/>
      <c r="I579" s="251">
        <v>106.6888</v>
      </c>
    </row>
    <row r="580" spans="1:9" ht="15.75" thickBot="1">
      <c r="A580" s="252" t="s">
        <v>260</v>
      </c>
      <c r="B580" s="252"/>
      <c r="C580" s="253" t="s">
        <v>244</v>
      </c>
      <c r="D580" s="253" t="s">
        <v>261</v>
      </c>
      <c r="E580" s="929" t="s">
        <v>246</v>
      </c>
      <c r="F580" s="930"/>
      <c r="G580" s="931" t="s">
        <v>262</v>
      </c>
      <c r="H580" s="931"/>
      <c r="I580" s="931"/>
    </row>
    <row r="581" spans="1:9">
      <c r="A581" s="242" t="s">
        <v>263</v>
      </c>
      <c r="B581" s="243" t="s">
        <v>264</v>
      </c>
      <c r="C581" s="244">
        <v>4</v>
      </c>
      <c r="D581" s="242" t="s">
        <v>40</v>
      </c>
      <c r="E581" s="257">
        <v>17.103000000000002</v>
      </c>
      <c r="F581" s="257"/>
      <c r="G581" s="257"/>
      <c r="H581" s="257"/>
      <c r="I581" s="246">
        <v>68.412000000000006</v>
      </c>
    </row>
    <row r="582" spans="1:9">
      <c r="A582" s="257"/>
      <c r="B582" s="257"/>
      <c r="C582" s="944" t="s">
        <v>265</v>
      </c>
      <c r="D582" s="945"/>
      <c r="E582" s="945"/>
      <c r="F582" s="945"/>
      <c r="G582" s="945"/>
      <c r="H582" s="946">
        <v>68.412000000000006</v>
      </c>
      <c r="I582" s="944"/>
    </row>
    <row r="583" spans="1:9" ht="15.75" thickBot="1">
      <c r="A583" s="248"/>
      <c r="B583" s="248"/>
      <c r="C583" s="933" t="s">
        <v>266</v>
      </c>
      <c r="D583" s="934"/>
      <c r="E583" s="934"/>
      <c r="F583" s="934"/>
      <c r="G583" s="934"/>
      <c r="H583" s="250"/>
      <c r="I583" s="251">
        <v>175.10079999999999</v>
      </c>
    </row>
    <row r="584" spans="1:9">
      <c r="A584" s="257"/>
      <c r="B584" s="257"/>
      <c r="C584" s="927" t="s">
        <v>267</v>
      </c>
      <c r="D584" s="932"/>
      <c r="E584" s="932"/>
      <c r="F584" s="932"/>
      <c r="G584" s="932"/>
      <c r="H584" s="258"/>
      <c r="I584" s="259">
        <v>22.561499999999999</v>
      </c>
    </row>
    <row r="585" spans="1:9">
      <c r="A585" s="257"/>
      <c r="B585" s="257"/>
      <c r="C585" s="258"/>
      <c r="D585" s="258"/>
      <c r="E585" s="258"/>
      <c r="F585" s="258"/>
      <c r="G585" s="260" t="s">
        <v>268</v>
      </c>
      <c r="H585" s="258"/>
      <c r="I585" s="246" t="s">
        <v>116</v>
      </c>
    </row>
    <row r="586" spans="1:9" ht="15.75" thickBot="1">
      <c r="A586" s="248"/>
      <c r="B586" s="248"/>
      <c r="C586" s="250"/>
      <c r="D586" s="250"/>
      <c r="E586" s="250"/>
      <c r="F586" s="250"/>
      <c r="G586" s="249" t="s">
        <v>269</v>
      </c>
      <c r="H586" s="250"/>
      <c r="I586" s="250" t="s">
        <v>116</v>
      </c>
    </row>
    <row r="587" spans="1:9" ht="15.75" thickBot="1">
      <c r="A587" s="252" t="s">
        <v>270</v>
      </c>
      <c r="B587" s="252"/>
      <c r="C587" s="253" t="s">
        <v>244</v>
      </c>
      <c r="D587" s="253" t="s">
        <v>261</v>
      </c>
      <c r="E587" s="931" t="s">
        <v>271</v>
      </c>
      <c r="F587" s="931"/>
      <c r="G587" s="931" t="s">
        <v>272</v>
      </c>
      <c r="H587" s="931"/>
      <c r="I587" s="931"/>
    </row>
    <row r="588" spans="1:9" ht="15.75" thickBot="1">
      <c r="A588" s="263"/>
      <c r="B588" s="263"/>
      <c r="C588" s="931" t="s">
        <v>273</v>
      </c>
      <c r="D588" s="935"/>
      <c r="E588" s="935"/>
      <c r="F588" s="935"/>
      <c r="G588" s="935"/>
      <c r="H588" s="263"/>
      <c r="I588" s="263"/>
    </row>
    <row r="589" spans="1:9" ht="15.75" thickBot="1">
      <c r="A589" s="252" t="s">
        <v>274</v>
      </c>
      <c r="B589" s="252"/>
      <c r="C589" s="253" t="s">
        <v>244</v>
      </c>
      <c r="D589" s="253" t="s">
        <v>261</v>
      </c>
      <c r="E589" s="931" t="s">
        <v>272</v>
      </c>
      <c r="F589" s="931"/>
      <c r="G589" s="931" t="s">
        <v>272</v>
      </c>
      <c r="H589" s="931"/>
      <c r="I589" s="931"/>
    </row>
    <row r="590" spans="1:9" ht="15.75" thickBot="1">
      <c r="A590" s="263"/>
      <c r="B590" s="263"/>
      <c r="C590" s="931" t="s">
        <v>276</v>
      </c>
      <c r="D590" s="935"/>
      <c r="E590" s="935"/>
      <c r="F590" s="935"/>
      <c r="G590" s="935"/>
      <c r="H590" s="264"/>
      <c r="I590" s="264"/>
    </row>
    <row r="591" spans="1:9" ht="15.75" thickBot="1">
      <c r="A591" s="252"/>
      <c r="B591" s="252"/>
      <c r="C591" s="265"/>
      <c r="D591" s="265"/>
      <c r="E591" s="265"/>
      <c r="F591" s="265"/>
      <c r="G591" s="265" t="s">
        <v>277</v>
      </c>
      <c r="H591" s="265"/>
      <c r="I591" s="266">
        <v>22.561499999999999</v>
      </c>
    </row>
    <row r="592" spans="1:9" ht="15.75" thickBot="1">
      <c r="A592" s="252" t="s">
        <v>278</v>
      </c>
      <c r="B592" s="252"/>
      <c r="C592" s="253" t="s">
        <v>279</v>
      </c>
      <c r="D592" s="253" t="s">
        <v>244</v>
      </c>
      <c r="E592" s="253" t="s">
        <v>261</v>
      </c>
      <c r="F592" s="931" t="s">
        <v>272</v>
      </c>
      <c r="G592" s="931"/>
      <c r="H592" s="931" t="s">
        <v>272</v>
      </c>
      <c r="I592" s="931"/>
    </row>
    <row r="593" spans="1:9" ht="15.75" thickBot="1">
      <c r="A593" s="252"/>
      <c r="B593" s="252"/>
      <c r="C593" s="931" t="s">
        <v>281</v>
      </c>
      <c r="D593" s="931"/>
      <c r="E593" s="931"/>
      <c r="F593" s="931"/>
      <c r="G593" s="931"/>
      <c r="H593" s="265"/>
      <c r="I593" s="265"/>
    </row>
    <row r="594" spans="1:9" ht="15.75" thickBot="1">
      <c r="A594" s="936" t="s">
        <v>282</v>
      </c>
      <c r="B594" s="936"/>
      <c r="C594" s="938" t="s">
        <v>244</v>
      </c>
      <c r="D594" s="938" t="s">
        <v>261</v>
      </c>
      <c r="E594" s="940" t="s">
        <v>283</v>
      </c>
      <c r="F594" s="940"/>
      <c r="G594" s="940"/>
      <c r="H594" s="271"/>
      <c r="I594" s="938" t="s">
        <v>272</v>
      </c>
    </row>
    <row r="595" spans="1:9" ht="15.75" thickBot="1">
      <c r="A595" s="937"/>
      <c r="B595" s="937"/>
      <c r="C595" s="939"/>
      <c r="D595" s="939"/>
      <c r="E595" s="272" t="s">
        <v>284</v>
      </c>
      <c r="F595" s="272" t="s">
        <v>285</v>
      </c>
      <c r="G595" s="272" t="s">
        <v>286</v>
      </c>
      <c r="H595" s="272"/>
      <c r="I595" s="939"/>
    </row>
    <row r="596" spans="1:9">
      <c r="A596" s="278"/>
      <c r="B596" s="278"/>
      <c r="C596" s="927" t="s">
        <v>288</v>
      </c>
      <c r="D596" s="927"/>
      <c r="E596" s="927"/>
      <c r="F596" s="927"/>
      <c r="G596" s="927"/>
      <c r="H596" s="279"/>
      <c r="I596" s="279" t="s">
        <v>116</v>
      </c>
    </row>
    <row r="597" spans="1:9" ht="16.5" thickBot="1">
      <c r="A597" s="275"/>
      <c r="B597" s="275"/>
      <c r="C597" s="535"/>
      <c r="D597" s="575">
        <v>5915474</v>
      </c>
      <c r="E597" s="928" t="s">
        <v>289</v>
      </c>
      <c r="F597" s="928"/>
      <c r="G597" s="928"/>
      <c r="H597" s="275"/>
      <c r="I597" s="277">
        <v>22.561499999999999</v>
      </c>
    </row>
    <row r="598" spans="1:9" ht="15.75" thickTop="1">
      <c r="A598" s="230" t="s">
        <v>291</v>
      </c>
    </row>
    <row r="600" spans="1:9" ht="23.25" thickBot="1">
      <c r="A600" s="231" t="s">
        <v>237</v>
      </c>
      <c r="B600" s="232"/>
      <c r="C600" s="232"/>
      <c r="D600" s="232"/>
      <c r="E600" s="232"/>
      <c r="F600" s="232"/>
      <c r="G600" s="232"/>
      <c r="H600" s="232"/>
      <c r="I600" s="233" t="s">
        <v>214</v>
      </c>
    </row>
    <row r="601" spans="1:9" ht="18.75" thickTop="1">
      <c r="A601" s="234" t="s">
        <v>238</v>
      </c>
      <c r="B601" s="234"/>
      <c r="C601" s="234"/>
      <c r="D601" s="234" t="s">
        <v>743</v>
      </c>
      <c r="E601" s="234"/>
      <c r="F601" s="234"/>
      <c r="G601" s="234"/>
      <c r="H601" s="234"/>
      <c r="I601" s="234"/>
    </row>
    <row r="602" spans="1:9" ht="15.75">
      <c r="A602" s="235" t="s">
        <v>239</v>
      </c>
      <c r="B602" s="235"/>
      <c r="C602" s="235"/>
      <c r="D602" s="235" t="s">
        <v>744</v>
      </c>
      <c r="E602" s="235"/>
      <c r="F602" s="235"/>
      <c r="G602" s="236" t="s">
        <v>240</v>
      </c>
      <c r="H602" s="237">
        <v>125.5</v>
      </c>
      <c r="I602" s="238" t="s">
        <v>287</v>
      </c>
    </row>
    <row r="603" spans="1:9" ht="16.5" thickBot="1">
      <c r="A603" s="239">
        <v>5915324</v>
      </c>
      <c r="B603" s="941" t="s">
        <v>387</v>
      </c>
      <c r="C603" s="941"/>
      <c r="D603" s="941"/>
      <c r="E603" s="941"/>
      <c r="F603" s="941"/>
      <c r="G603" s="941"/>
      <c r="H603" s="942" t="s">
        <v>242</v>
      </c>
      <c r="I603" s="943"/>
    </row>
    <row r="604" spans="1:9" ht="15.75" thickBot="1">
      <c r="A604" s="936" t="s">
        <v>243</v>
      </c>
      <c r="B604" s="936"/>
      <c r="C604" s="938" t="s">
        <v>244</v>
      </c>
      <c r="D604" s="929" t="s">
        <v>245</v>
      </c>
      <c r="E604" s="929"/>
      <c r="F604" s="929" t="s">
        <v>246</v>
      </c>
      <c r="G604" s="929"/>
      <c r="H604" s="240"/>
      <c r="I604" s="240" t="s">
        <v>247</v>
      </c>
    </row>
    <row r="605" spans="1:9" ht="15.75" thickBot="1">
      <c r="A605" s="937"/>
      <c r="B605" s="937"/>
      <c r="C605" s="939"/>
      <c r="D605" s="241" t="s">
        <v>248</v>
      </c>
      <c r="E605" s="241" t="s">
        <v>249</v>
      </c>
      <c r="F605" s="241" t="s">
        <v>250</v>
      </c>
      <c r="G605" s="241" t="s">
        <v>251</v>
      </c>
      <c r="H605" s="241"/>
      <c r="I605" s="241" t="s">
        <v>252</v>
      </c>
    </row>
    <row r="606" spans="1:9">
      <c r="A606" s="242" t="s">
        <v>217</v>
      </c>
      <c r="B606" s="243" t="s">
        <v>218</v>
      </c>
      <c r="C606" s="244">
        <v>1</v>
      </c>
      <c r="D606" s="245">
        <v>1</v>
      </c>
      <c r="E606" s="245">
        <v>0</v>
      </c>
      <c r="F606" s="246">
        <v>106.6888</v>
      </c>
      <c r="G606" s="246">
        <v>44.42</v>
      </c>
      <c r="H606" s="257"/>
      <c r="I606" s="246">
        <v>106.6888</v>
      </c>
    </row>
    <row r="607" spans="1:9" ht="15.75" thickBot="1">
      <c r="A607" s="248"/>
      <c r="B607" s="248"/>
      <c r="C607" s="248"/>
      <c r="D607" s="248"/>
      <c r="E607" s="248"/>
      <c r="F607" s="248"/>
      <c r="G607" s="249" t="s">
        <v>259</v>
      </c>
      <c r="H607" s="250"/>
      <c r="I607" s="251">
        <v>106.6888</v>
      </c>
    </row>
    <row r="608" spans="1:9" ht="15.75" thickBot="1">
      <c r="A608" s="252" t="s">
        <v>260</v>
      </c>
      <c r="B608" s="252"/>
      <c r="C608" s="253" t="s">
        <v>244</v>
      </c>
      <c r="D608" s="253" t="s">
        <v>261</v>
      </c>
      <c r="E608" s="929" t="s">
        <v>246</v>
      </c>
      <c r="F608" s="930"/>
      <c r="G608" s="931" t="s">
        <v>262</v>
      </c>
      <c r="H608" s="931"/>
      <c r="I608" s="931"/>
    </row>
    <row r="609" spans="1:9">
      <c r="A609" s="257"/>
      <c r="B609" s="257"/>
      <c r="C609" s="927" t="s">
        <v>265</v>
      </c>
      <c r="D609" s="932"/>
      <c r="E609" s="932"/>
      <c r="F609" s="932"/>
      <c r="G609" s="932"/>
      <c r="H609" s="932" t="s">
        <v>116</v>
      </c>
      <c r="I609" s="932"/>
    </row>
    <row r="610" spans="1:9" ht="15.75" thickBot="1">
      <c r="A610" s="248"/>
      <c r="B610" s="248"/>
      <c r="C610" s="933" t="s">
        <v>266</v>
      </c>
      <c r="D610" s="934"/>
      <c r="E610" s="934"/>
      <c r="F610" s="934"/>
      <c r="G610" s="934"/>
      <c r="H610" s="250"/>
      <c r="I610" s="251">
        <v>106.6888</v>
      </c>
    </row>
    <row r="611" spans="1:9">
      <c r="A611" s="257"/>
      <c r="B611" s="257"/>
      <c r="C611" s="927" t="s">
        <v>267</v>
      </c>
      <c r="D611" s="932"/>
      <c r="E611" s="932"/>
      <c r="F611" s="932"/>
      <c r="G611" s="932"/>
      <c r="H611" s="258"/>
      <c r="I611" s="259">
        <v>0.85009999999999997</v>
      </c>
    </row>
    <row r="612" spans="1:9">
      <c r="A612" s="257"/>
      <c r="B612" s="257"/>
      <c r="C612" s="258"/>
      <c r="D612" s="258"/>
      <c r="E612" s="258"/>
      <c r="F612" s="258"/>
      <c r="G612" s="260" t="s">
        <v>268</v>
      </c>
      <c r="H612" s="258"/>
      <c r="I612" s="246" t="s">
        <v>116</v>
      </c>
    </row>
    <row r="613" spans="1:9" ht="15.75" thickBot="1">
      <c r="A613" s="248"/>
      <c r="B613" s="248"/>
      <c r="C613" s="250"/>
      <c r="D613" s="250"/>
      <c r="E613" s="250"/>
      <c r="F613" s="250"/>
      <c r="G613" s="249" t="s">
        <v>269</v>
      </c>
      <c r="H613" s="250"/>
      <c r="I613" s="250" t="s">
        <v>116</v>
      </c>
    </row>
    <row r="614" spans="1:9" ht="15.75" thickBot="1">
      <c r="A614" s="252" t="s">
        <v>270</v>
      </c>
      <c r="B614" s="252"/>
      <c r="C614" s="253" t="s">
        <v>244</v>
      </c>
      <c r="D614" s="253" t="s">
        <v>261</v>
      </c>
      <c r="E614" s="931" t="s">
        <v>271</v>
      </c>
      <c r="F614" s="931"/>
      <c r="G614" s="931" t="s">
        <v>272</v>
      </c>
      <c r="H614" s="931"/>
      <c r="I614" s="931"/>
    </row>
    <row r="615" spans="1:9" ht="15.75" thickBot="1">
      <c r="A615" s="263"/>
      <c r="B615" s="263"/>
      <c r="C615" s="931" t="s">
        <v>273</v>
      </c>
      <c r="D615" s="935"/>
      <c r="E615" s="935"/>
      <c r="F615" s="935"/>
      <c r="G615" s="935"/>
      <c r="H615" s="263"/>
      <c r="I615" s="263"/>
    </row>
    <row r="616" spans="1:9" ht="15.75" thickBot="1">
      <c r="A616" s="252" t="s">
        <v>274</v>
      </c>
      <c r="B616" s="252"/>
      <c r="C616" s="253" t="s">
        <v>244</v>
      </c>
      <c r="D616" s="253" t="s">
        <v>261</v>
      </c>
      <c r="E616" s="931" t="s">
        <v>272</v>
      </c>
      <c r="F616" s="931"/>
      <c r="G616" s="931" t="s">
        <v>272</v>
      </c>
      <c r="H616" s="931"/>
      <c r="I616" s="931"/>
    </row>
    <row r="617" spans="1:9" ht="15.75" thickBot="1">
      <c r="A617" s="263"/>
      <c r="B617" s="263"/>
      <c r="C617" s="931" t="s">
        <v>276</v>
      </c>
      <c r="D617" s="935"/>
      <c r="E617" s="935"/>
      <c r="F617" s="935"/>
      <c r="G617" s="935"/>
      <c r="H617" s="264"/>
      <c r="I617" s="264"/>
    </row>
    <row r="618" spans="1:9" ht="15.75" thickBot="1">
      <c r="A618" s="252"/>
      <c r="B618" s="252"/>
      <c r="C618" s="265"/>
      <c r="D618" s="265"/>
      <c r="E618" s="265"/>
      <c r="F618" s="265"/>
      <c r="G618" s="265" t="s">
        <v>277</v>
      </c>
      <c r="H618" s="265"/>
      <c r="I618" s="266">
        <v>0.85009999999999997</v>
      </c>
    </row>
    <row r="619" spans="1:9" ht="15.75" thickBot="1">
      <c r="A619" s="252" t="s">
        <v>278</v>
      </c>
      <c r="B619" s="252"/>
      <c r="C619" s="253" t="s">
        <v>279</v>
      </c>
      <c r="D619" s="253" t="s">
        <v>244</v>
      </c>
      <c r="E619" s="253" t="s">
        <v>261</v>
      </c>
      <c r="F619" s="931" t="s">
        <v>272</v>
      </c>
      <c r="G619" s="931"/>
      <c r="H619" s="931" t="s">
        <v>272</v>
      </c>
      <c r="I619" s="931"/>
    </row>
    <row r="620" spans="1:9" ht="15.75" thickBot="1">
      <c r="A620" s="252"/>
      <c r="B620" s="252"/>
      <c r="C620" s="931" t="s">
        <v>281</v>
      </c>
      <c r="D620" s="931"/>
      <c r="E620" s="931"/>
      <c r="F620" s="931"/>
      <c r="G620" s="931"/>
      <c r="H620" s="265"/>
      <c r="I620" s="265"/>
    </row>
    <row r="621" spans="1:9" ht="15.75" thickBot="1">
      <c r="A621" s="936" t="s">
        <v>282</v>
      </c>
      <c r="B621" s="936"/>
      <c r="C621" s="938" t="s">
        <v>244</v>
      </c>
      <c r="D621" s="938" t="s">
        <v>261</v>
      </c>
      <c r="E621" s="940" t="s">
        <v>283</v>
      </c>
      <c r="F621" s="940"/>
      <c r="G621" s="940"/>
      <c r="H621" s="271"/>
      <c r="I621" s="938" t="s">
        <v>272</v>
      </c>
    </row>
    <row r="622" spans="1:9" ht="15.75" thickBot="1">
      <c r="A622" s="937"/>
      <c r="B622" s="937"/>
      <c r="C622" s="939"/>
      <c r="D622" s="939"/>
      <c r="E622" s="272" t="s">
        <v>284</v>
      </c>
      <c r="F622" s="272" t="s">
        <v>285</v>
      </c>
      <c r="G622" s="272" t="s">
        <v>286</v>
      </c>
      <c r="H622" s="272"/>
      <c r="I622" s="939"/>
    </row>
    <row r="623" spans="1:9">
      <c r="A623" s="278"/>
      <c r="B623" s="278"/>
      <c r="C623" s="927" t="s">
        <v>288</v>
      </c>
      <c r="D623" s="927"/>
      <c r="E623" s="927"/>
      <c r="F623" s="927"/>
      <c r="G623" s="927"/>
      <c r="H623" s="279"/>
      <c r="I623" s="279" t="s">
        <v>116</v>
      </c>
    </row>
    <row r="624" spans="1:9" ht="16.5" thickBot="1">
      <c r="A624" s="275"/>
      <c r="B624" s="275"/>
      <c r="C624" s="535"/>
      <c r="D624" s="575">
        <v>5915324</v>
      </c>
      <c r="E624" s="928" t="s">
        <v>289</v>
      </c>
      <c r="F624" s="928"/>
      <c r="G624" s="928"/>
      <c r="H624" s="275"/>
      <c r="I624" s="277">
        <v>0.85009999999999997</v>
      </c>
    </row>
    <row r="625" spans="1:9" ht="15.75" thickTop="1">
      <c r="A625" s="230" t="s">
        <v>291</v>
      </c>
    </row>
    <row r="627" spans="1:9" ht="23.25" thickBot="1">
      <c r="A627" s="185" t="s">
        <v>237</v>
      </c>
      <c r="B627" s="186"/>
      <c r="C627" s="186"/>
      <c r="D627" s="186"/>
      <c r="E627" s="186"/>
      <c r="F627" s="186"/>
      <c r="G627" s="186"/>
      <c r="H627" s="186"/>
      <c r="I627" s="187" t="s">
        <v>214</v>
      </c>
    </row>
    <row r="628" spans="1:9" ht="18.75" thickTop="1">
      <c r="A628" s="188" t="s">
        <v>238</v>
      </c>
      <c r="B628" s="188"/>
      <c r="C628" s="188"/>
      <c r="D628" s="188" t="s">
        <v>743</v>
      </c>
      <c r="E628" s="188"/>
      <c r="F628" s="188"/>
      <c r="G628" s="188"/>
      <c r="H628" s="188"/>
      <c r="I628" s="188"/>
    </row>
    <row r="629" spans="1:9" ht="15.75">
      <c r="A629" s="191" t="s">
        <v>239</v>
      </c>
      <c r="B629" s="191"/>
      <c r="C629" s="191"/>
      <c r="D629" s="191" t="s">
        <v>744</v>
      </c>
      <c r="E629" s="191"/>
      <c r="F629" s="191"/>
      <c r="G629" s="192" t="s">
        <v>240</v>
      </c>
      <c r="H629" s="193">
        <v>80.319999999999993</v>
      </c>
      <c r="I629" s="194" t="s">
        <v>165</v>
      </c>
    </row>
    <row r="630" spans="1:9" ht="16.5" thickBot="1">
      <c r="A630" s="195">
        <v>5213359</v>
      </c>
      <c r="B630" s="947" t="s">
        <v>388</v>
      </c>
      <c r="C630" s="947"/>
      <c r="D630" s="947"/>
      <c r="E630" s="947"/>
      <c r="F630" s="947"/>
      <c r="G630" s="947"/>
      <c r="H630" s="948" t="s">
        <v>242</v>
      </c>
      <c r="I630" s="949"/>
    </row>
    <row r="631" spans="1:9" ht="15.75" thickBot="1">
      <c r="A631" s="920" t="s">
        <v>243</v>
      </c>
      <c r="B631" s="920"/>
      <c r="C631" s="922" t="s">
        <v>244</v>
      </c>
      <c r="D631" s="950" t="s">
        <v>245</v>
      </c>
      <c r="E631" s="950"/>
      <c r="F631" s="950" t="s">
        <v>246</v>
      </c>
      <c r="G631" s="950"/>
      <c r="H631" s="196"/>
      <c r="I631" s="196" t="s">
        <v>247</v>
      </c>
    </row>
    <row r="632" spans="1:9" ht="15.75" thickBot="1">
      <c r="A632" s="921"/>
      <c r="B632" s="921"/>
      <c r="C632" s="923"/>
      <c r="D632" s="197" t="s">
        <v>248</v>
      </c>
      <c r="E632" s="197" t="s">
        <v>249</v>
      </c>
      <c r="F632" s="197" t="s">
        <v>250</v>
      </c>
      <c r="G632" s="197" t="s">
        <v>251</v>
      </c>
      <c r="H632" s="197"/>
      <c r="I632" s="197" t="s">
        <v>252</v>
      </c>
    </row>
    <row r="633" spans="1:9">
      <c r="A633" s="198" t="s">
        <v>217</v>
      </c>
      <c r="B633" s="199" t="s">
        <v>218</v>
      </c>
      <c r="C633" s="200">
        <v>1</v>
      </c>
      <c r="D633" s="201">
        <v>1</v>
      </c>
      <c r="E633" s="201">
        <v>0</v>
      </c>
      <c r="F633" s="202">
        <v>106.6888</v>
      </c>
      <c r="G633" s="202">
        <v>44.42</v>
      </c>
      <c r="H633" s="203"/>
      <c r="I633" s="202">
        <v>106.6888</v>
      </c>
    </row>
    <row r="634" spans="1:9">
      <c r="A634" s="198" t="s">
        <v>389</v>
      </c>
      <c r="B634" s="199" t="s">
        <v>390</v>
      </c>
      <c r="C634" s="200">
        <v>1</v>
      </c>
      <c r="D634" s="201">
        <v>1</v>
      </c>
      <c r="E634" s="201">
        <v>0</v>
      </c>
      <c r="F634" s="202">
        <v>2.9251</v>
      </c>
      <c r="G634" s="202">
        <v>0.17649999999999999</v>
      </c>
      <c r="H634" s="203"/>
      <c r="I634" s="202">
        <v>2.9251</v>
      </c>
    </row>
    <row r="635" spans="1:9">
      <c r="A635" s="198" t="s">
        <v>391</v>
      </c>
      <c r="B635" s="199" t="s">
        <v>392</v>
      </c>
      <c r="C635" s="200">
        <v>1</v>
      </c>
      <c r="D635" s="201">
        <v>1</v>
      </c>
      <c r="E635" s="201">
        <v>0</v>
      </c>
      <c r="F635" s="202">
        <v>1E-4</v>
      </c>
      <c r="G635" s="202">
        <v>0.37840000000000001</v>
      </c>
      <c r="H635" s="203"/>
      <c r="I635" s="202">
        <v>1E-4</v>
      </c>
    </row>
    <row r="636" spans="1:9" ht="15.75" thickBot="1">
      <c r="A636" s="204"/>
      <c r="B636" s="204"/>
      <c r="C636" s="204"/>
      <c r="D636" s="204"/>
      <c r="E636" s="204"/>
      <c r="F636" s="204"/>
      <c r="G636" s="205" t="s">
        <v>259</v>
      </c>
      <c r="H636" s="206"/>
      <c r="I636" s="210">
        <v>109.614</v>
      </c>
    </row>
    <row r="637" spans="1:9" ht="15.75" thickBot="1">
      <c r="A637" s="208" t="s">
        <v>260</v>
      </c>
      <c r="B637" s="208"/>
      <c r="C637" s="209" t="s">
        <v>244</v>
      </c>
      <c r="D637" s="209" t="s">
        <v>261</v>
      </c>
      <c r="E637" s="950" t="s">
        <v>246</v>
      </c>
      <c r="F637" s="951"/>
      <c r="G637" s="919" t="s">
        <v>262</v>
      </c>
      <c r="H637" s="919"/>
      <c r="I637" s="919"/>
    </row>
    <row r="638" spans="1:9">
      <c r="A638" s="198" t="s">
        <v>393</v>
      </c>
      <c r="B638" s="199" t="s">
        <v>216</v>
      </c>
      <c r="C638" s="200">
        <v>1</v>
      </c>
      <c r="D638" s="198" t="s">
        <v>40</v>
      </c>
      <c r="E638" s="203">
        <v>25.107600000000001</v>
      </c>
      <c r="F638" s="203"/>
      <c r="G638" s="203"/>
      <c r="H638" s="203"/>
      <c r="I638" s="202">
        <v>25.107600000000001</v>
      </c>
    </row>
    <row r="639" spans="1:9">
      <c r="A639" s="198" t="s">
        <v>263</v>
      </c>
      <c r="B639" s="199" t="s">
        <v>264</v>
      </c>
      <c r="C639" s="200">
        <v>5</v>
      </c>
      <c r="D639" s="198" t="s">
        <v>40</v>
      </c>
      <c r="E639" s="203">
        <v>17.103000000000002</v>
      </c>
      <c r="F639" s="203"/>
      <c r="G639" s="203"/>
      <c r="H639" s="203"/>
      <c r="I639" s="202">
        <v>85.515000000000001</v>
      </c>
    </row>
    <row r="640" spans="1:9">
      <c r="A640" s="203"/>
      <c r="B640" s="203"/>
      <c r="C640" s="925" t="s">
        <v>265</v>
      </c>
      <c r="D640" s="952"/>
      <c r="E640" s="952"/>
      <c r="F640" s="952"/>
      <c r="G640" s="952"/>
      <c r="H640" s="953">
        <v>110.62260000000001</v>
      </c>
      <c r="I640" s="925"/>
    </row>
    <row r="641" spans="1:9" ht="15.75" thickBot="1">
      <c r="A641" s="204"/>
      <c r="B641" s="204"/>
      <c r="C641" s="915" t="s">
        <v>266</v>
      </c>
      <c r="D641" s="916"/>
      <c r="E641" s="916"/>
      <c r="F641" s="916"/>
      <c r="G641" s="916"/>
      <c r="H641" s="206"/>
      <c r="I641" s="210">
        <v>220.23660000000001</v>
      </c>
    </row>
    <row r="642" spans="1:9">
      <c r="A642" s="203"/>
      <c r="B642" s="203"/>
      <c r="C642" s="917" t="s">
        <v>267</v>
      </c>
      <c r="D642" s="918"/>
      <c r="E642" s="918"/>
      <c r="F642" s="918"/>
      <c r="G642" s="918"/>
      <c r="H642" s="211"/>
      <c r="I642" s="212">
        <v>2.742</v>
      </c>
    </row>
    <row r="643" spans="1:9">
      <c r="A643" s="203"/>
      <c r="B643" s="203"/>
      <c r="C643" s="211"/>
      <c r="D643" s="211"/>
      <c r="E643" s="211"/>
      <c r="F643" s="211"/>
      <c r="G643" s="213" t="s">
        <v>268</v>
      </c>
      <c r="H643" s="211"/>
      <c r="I643" s="202" t="s">
        <v>116</v>
      </c>
    </row>
    <row r="644" spans="1:9" ht="15.75" thickBot="1">
      <c r="A644" s="204"/>
      <c r="B644" s="204"/>
      <c r="C644" s="206"/>
      <c r="D644" s="206"/>
      <c r="E644" s="206"/>
      <c r="F644" s="206"/>
      <c r="G644" s="205" t="s">
        <v>269</v>
      </c>
      <c r="H644" s="206"/>
      <c r="I644" s="206" t="s">
        <v>116</v>
      </c>
    </row>
    <row r="645" spans="1:9" ht="15.75" thickBot="1">
      <c r="A645" s="208" t="s">
        <v>270</v>
      </c>
      <c r="B645" s="208"/>
      <c r="C645" s="209" t="s">
        <v>244</v>
      </c>
      <c r="D645" s="209" t="s">
        <v>261</v>
      </c>
      <c r="E645" s="919" t="s">
        <v>271</v>
      </c>
      <c r="F645" s="919"/>
      <c r="G645" s="919" t="s">
        <v>272</v>
      </c>
      <c r="H645" s="919"/>
      <c r="I645" s="919"/>
    </row>
    <row r="646" spans="1:9">
      <c r="A646" s="285" t="s">
        <v>394</v>
      </c>
      <c r="B646" s="286" t="s">
        <v>763</v>
      </c>
      <c r="C646" s="287">
        <v>0.10292</v>
      </c>
      <c r="D646" s="285" t="s">
        <v>38</v>
      </c>
      <c r="E646" s="198"/>
      <c r="F646" s="203" t="s">
        <v>861</v>
      </c>
      <c r="G646" s="203"/>
      <c r="H646" s="203"/>
      <c r="I646" s="216">
        <v>2.8294000000000001</v>
      </c>
    </row>
    <row r="647" spans="1:9">
      <c r="A647" s="285" t="s">
        <v>485</v>
      </c>
      <c r="B647" s="286" t="s">
        <v>764</v>
      </c>
      <c r="C647" s="287">
        <v>3.4099999999999998E-3</v>
      </c>
      <c r="D647" s="285" t="s">
        <v>165</v>
      </c>
      <c r="E647" s="198"/>
      <c r="F647" s="203" t="s">
        <v>862</v>
      </c>
      <c r="G647" s="203"/>
      <c r="H647" s="203"/>
      <c r="I647" s="216">
        <v>6.08E-2</v>
      </c>
    </row>
    <row r="648" spans="1:9" s="538" customFormat="1">
      <c r="A648" s="285" t="s">
        <v>765</v>
      </c>
      <c r="B648" s="286" t="s">
        <v>766</v>
      </c>
      <c r="C648" s="287">
        <v>1</v>
      </c>
      <c r="D648" s="285" t="s">
        <v>165</v>
      </c>
      <c r="E648" s="198"/>
      <c r="F648" s="583">
        <v>6.8185000000000002</v>
      </c>
      <c r="G648" s="203"/>
      <c r="H648" s="203"/>
      <c r="I648" s="216">
        <v>6.8185000000000002</v>
      </c>
    </row>
    <row r="649" spans="1:9" ht="15.75" thickBot="1">
      <c r="A649" s="204"/>
      <c r="B649" s="204"/>
      <c r="C649" s="915" t="s">
        <v>273</v>
      </c>
      <c r="D649" s="916"/>
      <c r="E649" s="916"/>
      <c r="F649" s="916"/>
      <c r="G649" s="916"/>
      <c r="H649" s="204"/>
      <c r="I649" s="302">
        <v>9.7087000000000003</v>
      </c>
    </row>
    <row r="650" spans="1:9" ht="15.75" thickBot="1">
      <c r="A650" s="208" t="s">
        <v>274</v>
      </c>
      <c r="B650" s="208"/>
      <c r="C650" s="209" t="s">
        <v>244</v>
      </c>
      <c r="D650" s="209" t="s">
        <v>261</v>
      </c>
      <c r="E650" s="919" t="s">
        <v>272</v>
      </c>
      <c r="F650" s="919"/>
      <c r="G650" s="919" t="s">
        <v>272</v>
      </c>
      <c r="H650" s="919"/>
      <c r="I650" s="919"/>
    </row>
    <row r="651" spans="1:9" ht="15.75" thickBot="1">
      <c r="A651" s="214"/>
      <c r="B651" s="214"/>
      <c r="C651" s="919" t="s">
        <v>276</v>
      </c>
      <c r="D651" s="955"/>
      <c r="E651" s="955"/>
      <c r="F651" s="955"/>
      <c r="G651" s="955"/>
      <c r="H651" s="292"/>
      <c r="I651" s="292"/>
    </row>
    <row r="652" spans="1:9" ht="15.75" thickBot="1">
      <c r="A652" s="208"/>
      <c r="B652" s="208"/>
      <c r="C652" s="217"/>
      <c r="D652" s="217"/>
      <c r="E652" s="217"/>
      <c r="F652" s="217"/>
      <c r="G652" s="217" t="s">
        <v>277</v>
      </c>
      <c r="H652" s="217"/>
      <c r="I652" s="218">
        <v>12.450699999999999</v>
      </c>
    </row>
    <row r="653" spans="1:9" ht="15.75" thickBot="1">
      <c r="A653" s="208" t="s">
        <v>278</v>
      </c>
      <c r="B653" s="208"/>
      <c r="C653" s="209" t="s">
        <v>279</v>
      </c>
      <c r="D653" s="209" t="s">
        <v>244</v>
      </c>
      <c r="E653" s="209" t="s">
        <v>261</v>
      </c>
      <c r="F653" s="919" t="s">
        <v>272</v>
      </c>
      <c r="G653" s="919"/>
      <c r="H653" s="919" t="s">
        <v>272</v>
      </c>
      <c r="I653" s="919"/>
    </row>
    <row r="654" spans="1:9">
      <c r="A654" s="285" t="s">
        <v>394</v>
      </c>
      <c r="B654" s="286" t="s">
        <v>767</v>
      </c>
      <c r="C654" s="285">
        <v>5914655</v>
      </c>
      <c r="D654" s="295">
        <v>1E-4</v>
      </c>
      <c r="E654" s="285" t="s">
        <v>14</v>
      </c>
      <c r="F654" s="198"/>
      <c r="G654" s="520">
        <v>24.228899999999999</v>
      </c>
      <c r="H654" s="211"/>
      <c r="I654" s="202">
        <v>2.3999999999999998E-3</v>
      </c>
    </row>
    <row r="655" spans="1:9" s="538" customFormat="1" ht="28.5">
      <c r="A655" s="285" t="s">
        <v>765</v>
      </c>
      <c r="B655" s="286" t="s">
        <v>768</v>
      </c>
      <c r="C655" s="285">
        <v>5914655</v>
      </c>
      <c r="D655" s="295">
        <v>1.6000000000000001E-4</v>
      </c>
      <c r="E655" s="285" t="s">
        <v>14</v>
      </c>
      <c r="F655" s="198"/>
      <c r="G655" s="520">
        <v>24.228899999999999</v>
      </c>
      <c r="H655" s="519"/>
      <c r="I655" s="520">
        <v>3.8999999999999998E-3</v>
      </c>
    </row>
    <row r="656" spans="1:9" ht="15.75" thickBot="1">
      <c r="A656" s="219"/>
      <c r="B656" s="219"/>
      <c r="C656" s="915" t="s">
        <v>281</v>
      </c>
      <c r="D656" s="915"/>
      <c r="E656" s="915"/>
      <c r="F656" s="915"/>
      <c r="G656" s="915"/>
      <c r="H656" s="205"/>
      <c r="I656" s="210">
        <v>6.3E-3</v>
      </c>
    </row>
    <row r="657" spans="1:9" ht="15.75" thickBot="1">
      <c r="A657" s="920" t="s">
        <v>282</v>
      </c>
      <c r="B657" s="920"/>
      <c r="C657" s="922" t="s">
        <v>244</v>
      </c>
      <c r="D657" s="922" t="s">
        <v>261</v>
      </c>
      <c r="E657" s="924" t="s">
        <v>283</v>
      </c>
      <c r="F657" s="924"/>
      <c r="G657" s="924"/>
      <c r="H657" s="220"/>
      <c r="I657" s="922" t="s">
        <v>272</v>
      </c>
    </row>
    <row r="658" spans="1:9" ht="15.75" thickBot="1">
      <c r="A658" s="921"/>
      <c r="B658" s="921"/>
      <c r="C658" s="923"/>
      <c r="D658" s="923"/>
      <c r="E658" s="221" t="s">
        <v>284</v>
      </c>
      <c r="F658" s="221" t="s">
        <v>285</v>
      </c>
      <c r="G658" s="221" t="s">
        <v>286</v>
      </c>
      <c r="H658" s="221"/>
      <c r="I658" s="923"/>
    </row>
    <row r="659" spans="1:9" s="538" customFormat="1">
      <c r="A659" s="581"/>
      <c r="B659" s="581"/>
      <c r="C659" s="582"/>
      <c r="D659" s="582"/>
      <c r="E659" s="585">
        <v>5914449</v>
      </c>
      <c r="F659" s="585">
        <v>5914464</v>
      </c>
      <c r="G659" s="585">
        <v>5914479</v>
      </c>
      <c r="H659" s="582"/>
      <c r="I659" s="582"/>
    </row>
    <row r="660" spans="1:9">
      <c r="A660" s="285" t="s">
        <v>394</v>
      </c>
      <c r="B660" s="286" t="s">
        <v>767</v>
      </c>
      <c r="C660" s="287">
        <v>1E-4</v>
      </c>
      <c r="D660" s="285" t="s">
        <v>287</v>
      </c>
      <c r="E660" s="198"/>
      <c r="F660" s="198"/>
      <c r="G660" s="201">
        <v>0.49</v>
      </c>
      <c r="H660" s="198"/>
      <c r="I660" s="211">
        <v>4.8999999999999998E-5</v>
      </c>
    </row>
    <row r="661" spans="1:9" s="538" customFormat="1" ht="28.5">
      <c r="A661" s="285" t="s">
        <v>765</v>
      </c>
      <c r="B661" s="286" t="s">
        <v>768</v>
      </c>
      <c r="C661" s="287">
        <v>1.6000000000000001E-4</v>
      </c>
      <c r="D661" s="285" t="s">
        <v>287</v>
      </c>
      <c r="E661" s="198"/>
      <c r="F661" s="198"/>
      <c r="G661" s="586">
        <v>0.49</v>
      </c>
      <c r="H661" s="198"/>
      <c r="I661" s="587">
        <v>7.8399999999999995E-5</v>
      </c>
    </row>
    <row r="662" spans="1:9">
      <c r="A662" s="223"/>
      <c r="B662" s="223"/>
      <c r="C662" s="925" t="s">
        <v>288</v>
      </c>
      <c r="D662" s="925"/>
      <c r="E662" s="925"/>
      <c r="F662" s="925"/>
      <c r="G662" s="925"/>
      <c r="H662" s="213"/>
      <c r="I662" s="213">
        <v>1.2740000000000001E-4</v>
      </c>
    </row>
    <row r="663" spans="1:9" ht="15.75" thickBot="1">
      <c r="A663" s="225"/>
      <c r="B663" s="225"/>
      <c r="C663" s="226"/>
      <c r="D663" s="226"/>
      <c r="E663" s="926" t="s">
        <v>289</v>
      </c>
      <c r="F663" s="926"/>
      <c r="G663" s="926"/>
      <c r="H663" s="225"/>
      <c r="I663" s="227">
        <v>12.46</v>
      </c>
    </row>
    <row r="664" spans="1:9" ht="15.75" thickTop="1">
      <c r="A664" s="223"/>
      <c r="B664" s="223"/>
      <c r="C664" s="213"/>
      <c r="D664" s="213"/>
      <c r="E664" s="213"/>
      <c r="F664" s="213" t="s">
        <v>86</v>
      </c>
      <c r="G664" s="228">
        <v>0.23619999999999999</v>
      </c>
      <c r="H664" s="223"/>
      <c r="I664" s="212">
        <v>2.9430999999999998</v>
      </c>
    </row>
    <row r="665" spans="1:9" ht="16.5" thickBot="1">
      <c r="A665" s="225"/>
      <c r="B665" s="225"/>
      <c r="C665" s="524"/>
      <c r="D665" s="561">
        <v>5213359</v>
      </c>
      <c r="E665" s="226"/>
      <c r="F665" s="225"/>
      <c r="G665" s="225" t="s">
        <v>290</v>
      </c>
      <c r="H665" s="225"/>
      <c r="I665" s="227">
        <v>15.4</v>
      </c>
    </row>
    <row r="666" spans="1:9" ht="15.75" thickTop="1">
      <c r="A666" s="230" t="s">
        <v>291</v>
      </c>
    </row>
    <row r="668" spans="1:9" ht="23.25" thickBot="1">
      <c r="A668" s="185" t="s">
        <v>237</v>
      </c>
      <c r="B668" s="186"/>
      <c r="C668" s="186"/>
      <c r="D668" s="186"/>
      <c r="E668" s="186"/>
      <c r="F668" s="186"/>
      <c r="G668" s="186"/>
      <c r="H668" s="186"/>
      <c r="I668" s="187" t="s">
        <v>214</v>
      </c>
    </row>
    <row r="669" spans="1:9" ht="18.75" thickTop="1">
      <c r="A669" s="188" t="s">
        <v>238</v>
      </c>
      <c r="B669" s="188"/>
      <c r="C669" s="188"/>
      <c r="D669" s="188" t="s">
        <v>743</v>
      </c>
      <c r="E669" s="188"/>
      <c r="F669" s="188"/>
      <c r="G669" s="188"/>
      <c r="H669" s="188"/>
      <c r="I669" s="188"/>
    </row>
    <row r="670" spans="1:9" ht="15.75">
      <c r="A670" s="191" t="s">
        <v>239</v>
      </c>
      <c r="B670" s="191"/>
      <c r="C670" s="191"/>
      <c r="D670" s="191" t="s">
        <v>744</v>
      </c>
      <c r="E670" s="191"/>
      <c r="F670" s="191"/>
      <c r="G670" s="192" t="s">
        <v>240</v>
      </c>
      <c r="H670" s="193">
        <v>35.57</v>
      </c>
      <c r="I670" s="194" t="s">
        <v>165</v>
      </c>
    </row>
    <row r="671" spans="1:9" ht="16.5" thickBot="1">
      <c r="A671" s="195">
        <v>5213362</v>
      </c>
      <c r="B671" s="947" t="s">
        <v>395</v>
      </c>
      <c r="C671" s="947"/>
      <c r="D671" s="947"/>
      <c r="E671" s="947"/>
      <c r="F671" s="947"/>
      <c r="G671" s="947"/>
      <c r="H671" s="948" t="s">
        <v>242</v>
      </c>
      <c r="I671" s="949"/>
    </row>
    <row r="672" spans="1:9" ht="15.75" thickBot="1">
      <c r="A672" s="920" t="s">
        <v>243</v>
      </c>
      <c r="B672" s="920"/>
      <c r="C672" s="922" t="s">
        <v>244</v>
      </c>
      <c r="D672" s="950" t="s">
        <v>245</v>
      </c>
      <c r="E672" s="950"/>
      <c r="F672" s="950" t="s">
        <v>246</v>
      </c>
      <c r="G672" s="950"/>
      <c r="H672" s="196"/>
      <c r="I672" s="196" t="s">
        <v>247</v>
      </c>
    </row>
    <row r="673" spans="1:9" ht="15.75" thickBot="1">
      <c r="A673" s="921"/>
      <c r="B673" s="921"/>
      <c r="C673" s="923"/>
      <c r="D673" s="197" t="s">
        <v>248</v>
      </c>
      <c r="E673" s="197" t="s">
        <v>249</v>
      </c>
      <c r="F673" s="197" t="s">
        <v>250</v>
      </c>
      <c r="G673" s="197" t="s">
        <v>251</v>
      </c>
      <c r="H673" s="197"/>
      <c r="I673" s="197" t="s">
        <v>252</v>
      </c>
    </row>
    <row r="674" spans="1:9">
      <c r="A674" s="285" t="s">
        <v>217</v>
      </c>
      <c r="B674" s="286" t="s">
        <v>218</v>
      </c>
      <c r="C674" s="287">
        <v>1</v>
      </c>
      <c r="D674" s="288">
        <v>1</v>
      </c>
      <c r="E674" s="288">
        <v>0</v>
      </c>
      <c r="F674" s="202">
        <v>106.6888</v>
      </c>
      <c r="G674" s="202">
        <v>44.42</v>
      </c>
      <c r="H674" s="203"/>
      <c r="I674" s="202">
        <v>106.6888</v>
      </c>
    </row>
    <row r="675" spans="1:9">
      <c r="A675" s="285" t="s">
        <v>389</v>
      </c>
      <c r="B675" s="286" t="s">
        <v>390</v>
      </c>
      <c r="C675" s="287">
        <v>1</v>
      </c>
      <c r="D675" s="288">
        <v>1</v>
      </c>
      <c r="E675" s="288">
        <v>0</v>
      </c>
      <c r="F675" s="202">
        <v>2.9251</v>
      </c>
      <c r="G675" s="202">
        <v>0.17649999999999999</v>
      </c>
      <c r="H675" s="203"/>
      <c r="I675" s="202">
        <v>2.9251</v>
      </c>
    </row>
    <row r="676" spans="1:9">
      <c r="A676" s="285" t="s">
        <v>391</v>
      </c>
      <c r="B676" s="286" t="s">
        <v>392</v>
      </c>
      <c r="C676" s="287">
        <v>1</v>
      </c>
      <c r="D676" s="288">
        <v>1</v>
      </c>
      <c r="E676" s="288">
        <v>0</v>
      </c>
      <c r="F676" s="202">
        <v>1E-4</v>
      </c>
      <c r="G676" s="202">
        <v>0.37840000000000001</v>
      </c>
      <c r="H676" s="203"/>
      <c r="I676" s="202">
        <v>1E-4</v>
      </c>
    </row>
    <row r="677" spans="1:9" ht="15.75" thickBot="1">
      <c r="A677" s="204"/>
      <c r="B677" s="204"/>
      <c r="C677" s="204"/>
      <c r="D677" s="204"/>
      <c r="E677" s="204"/>
      <c r="F677" s="204"/>
      <c r="G677" s="205" t="s">
        <v>259</v>
      </c>
      <c r="H677" s="206"/>
      <c r="I677" s="210">
        <v>109.614</v>
      </c>
    </row>
    <row r="678" spans="1:9" ht="15.75" thickBot="1">
      <c r="A678" s="208" t="s">
        <v>260</v>
      </c>
      <c r="B678" s="208"/>
      <c r="C678" s="209" t="s">
        <v>244</v>
      </c>
      <c r="D678" s="209" t="s">
        <v>261</v>
      </c>
      <c r="E678" s="950" t="s">
        <v>246</v>
      </c>
      <c r="F678" s="951"/>
      <c r="G678" s="919" t="s">
        <v>262</v>
      </c>
      <c r="H678" s="919"/>
      <c r="I678" s="919"/>
    </row>
    <row r="679" spans="1:9">
      <c r="A679" s="285" t="s">
        <v>393</v>
      </c>
      <c r="B679" s="286" t="s">
        <v>216</v>
      </c>
      <c r="C679" s="287">
        <v>1</v>
      </c>
      <c r="D679" s="285" t="s">
        <v>40</v>
      </c>
      <c r="E679" s="203">
        <v>25.107600000000001</v>
      </c>
      <c r="F679" s="203"/>
      <c r="G679" s="203"/>
      <c r="H679" s="203"/>
      <c r="I679" s="202">
        <v>25.107600000000001</v>
      </c>
    </row>
    <row r="680" spans="1:9">
      <c r="A680" s="285" t="s">
        <v>263</v>
      </c>
      <c r="B680" s="286" t="s">
        <v>264</v>
      </c>
      <c r="C680" s="287">
        <v>5</v>
      </c>
      <c r="D680" s="285" t="s">
        <v>40</v>
      </c>
      <c r="E680" s="203">
        <v>17.103000000000002</v>
      </c>
      <c r="F680" s="203"/>
      <c r="G680" s="203"/>
      <c r="H680" s="203"/>
      <c r="I680" s="202">
        <v>85.515000000000001</v>
      </c>
    </row>
    <row r="681" spans="1:9">
      <c r="A681" s="203"/>
      <c r="B681" s="203"/>
      <c r="C681" s="925" t="s">
        <v>265</v>
      </c>
      <c r="D681" s="952"/>
      <c r="E681" s="952"/>
      <c r="F681" s="952"/>
      <c r="G681" s="952"/>
      <c r="H681" s="953">
        <v>110.62260000000001</v>
      </c>
      <c r="I681" s="925"/>
    </row>
    <row r="682" spans="1:9" ht="15.75" thickBot="1">
      <c r="A682" s="204"/>
      <c r="B682" s="204"/>
      <c r="C682" s="915" t="s">
        <v>266</v>
      </c>
      <c r="D682" s="916"/>
      <c r="E682" s="916"/>
      <c r="F682" s="916"/>
      <c r="G682" s="916"/>
      <c r="H682" s="205"/>
      <c r="I682" s="210">
        <v>220.23660000000001</v>
      </c>
    </row>
    <row r="683" spans="1:9">
      <c r="A683" s="203"/>
      <c r="B683" s="203"/>
      <c r="C683" s="917" t="s">
        <v>267</v>
      </c>
      <c r="D683" s="918"/>
      <c r="E683" s="918"/>
      <c r="F683" s="918"/>
      <c r="G683" s="918"/>
      <c r="H683" s="213"/>
      <c r="I683" s="212">
        <v>6.1916000000000002</v>
      </c>
    </row>
    <row r="684" spans="1:9">
      <c r="A684" s="203"/>
      <c r="B684" s="203"/>
      <c r="C684" s="211"/>
      <c r="D684" s="211"/>
      <c r="E684" s="211"/>
      <c r="F684" s="211"/>
      <c r="G684" s="213" t="s">
        <v>268</v>
      </c>
      <c r="H684" s="211"/>
      <c r="I684" s="202" t="s">
        <v>116</v>
      </c>
    </row>
    <row r="685" spans="1:9" ht="15.75" thickBot="1">
      <c r="A685" s="204"/>
      <c r="B685" s="204"/>
      <c r="C685" s="206"/>
      <c r="D685" s="206"/>
      <c r="E685" s="206"/>
      <c r="F685" s="206"/>
      <c r="G685" s="205" t="s">
        <v>269</v>
      </c>
      <c r="H685" s="206"/>
      <c r="I685" s="206" t="s">
        <v>116</v>
      </c>
    </row>
    <row r="686" spans="1:9" ht="15.75" thickBot="1">
      <c r="A686" s="208" t="s">
        <v>270</v>
      </c>
      <c r="B686" s="208"/>
      <c r="C686" s="209" t="s">
        <v>244</v>
      </c>
      <c r="D686" s="209" t="s">
        <v>261</v>
      </c>
      <c r="E686" s="919" t="s">
        <v>271</v>
      </c>
      <c r="F686" s="919"/>
      <c r="G686" s="919" t="s">
        <v>272</v>
      </c>
      <c r="H686" s="919"/>
      <c r="I686" s="919"/>
    </row>
    <row r="687" spans="1:9">
      <c r="A687" s="285" t="s">
        <v>394</v>
      </c>
      <c r="B687" s="286" t="s">
        <v>763</v>
      </c>
      <c r="C687" s="287">
        <v>0.21778</v>
      </c>
      <c r="D687" s="285" t="s">
        <v>38</v>
      </c>
      <c r="E687" s="285"/>
      <c r="F687" s="203" t="s">
        <v>861</v>
      </c>
      <c r="G687" s="203"/>
      <c r="H687" s="203"/>
      <c r="I687" s="216">
        <v>5.9870000000000001</v>
      </c>
    </row>
    <row r="688" spans="1:9" s="538" customFormat="1">
      <c r="A688" s="285" t="s">
        <v>487</v>
      </c>
      <c r="B688" s="286" t="s">
        <v>769</v>
      </c>
      <c r="C688" s="287">
        <v>5.2700000000000004E-3</v>
      </c>
      <c r="D688" s="285" t="s">
        <v>165</v>
      </c>
      <c r="E688" s="285"/>
      <c r="F688" s="203" t="s">
        <v>863</v>
      </c>
      <c r="G688" s="203"/>
      <c r="H688" s="203"/>
      <c r="I688" s="216">
        <v>0.22009999999999999</v>
      </c>
    </row>
    <row r="689" spans="1:9">
      <c r="A689" s="285" t="s">
        <v>770</v>
      </c>
      <c r="B689" s="286" t="s">
        <v>771</v>
      </c>
      <c r="C689" s="287">
        <v>1</v>
      </c>
      <c r="D689" s="285" t="s">
        <v>165</v>
      </c>
      <c r="E689" s="285"/>
      <c r="F689" s="583">
        <v>49.899500000000003</v>
      </c>
      <c r="G689" s="203"/>
      <c r="H689" s="203"/>
      <c r="I689" s="216">
        <v>49.899500000000003</v>
      </c>
    </row>
    <row r="690" spans="1:9" ht="15.75" thickBot="1">
      <c r="A690" s="204"/>
      <c r="B690" s="204"/>
      <c r="C690" s="915" t="s">
        <v>273</v>
      </c>
      <c r="D690" s="916"/>
      <c r="E690" s="916"/>
      <c r="F690" s="916"/>
      <c r="G690" s="916"/>
      <c r="H690" s="204"/>
      <c r="I690" s="302">
        <v>56.1066</v>
      </c>
    </row>
    <row r="691" spans="1:9" ht="15.75" thickBot="1">
      <c r="A691" s="208" t="s">
        <v>274</v>
      </c>
      <c r="B691" s="208"/>
      <c r="C691" s="209" t="s">
        <v>244</v>
      </c>
      <c r="D691" s="209" t="s">
        <v>261</v>
      </c>
      <c r="E691" s="919" t="s">
        <v>272</v>
      </c>
      <c r="F691" s="919"/>
      <c r="G691" s="919" t="s">
        <v>272</v>
      </c>
      <c r="H691" s="919"/>
      <c r="I691" s="919"/>
    </row>
    <row r="692" spans="1:9" ht="15.75" thickBot="1">
      <c r="A692" s="214"/>
      <c r="B692" s="214"/>
      <c r="C692" s="919" t="s">
        <v>276</v>
      </c>
      <c r="D692" s="955"/>
      <c r="E692" s="955"/>
      <c r="F692" s="955"/>
      <c r="G692" s="955"/>
      <c r="H692" s="292"/>
      <c r="I692" s="292"/>
    </row>
    <row r="693" spans="1:9" ht="15.75" thickBot="1">
      <c r="A693" s="208"/>
      <c r="B693" s="208"/>
      <c r="C693" s="217"/>
      <c r="D693" s="217"/>
      <c r="E693" s="217"/>
      <c r="F693" s="217"/>
      <c r="G693" s="217" t="s">
        <v>277</v>
      </c>
      <c r="H693" s="217"/>
      <c r="I693" s="218">
        <v>62.298200000000001</v>
      </c>
    </row>
    <row r="694" spans="1:9" ht="15.75" thickBot="1">
      <c r="A694" s="208" t="s">
        <v>278</v>
      </c>
      <c r="B694" s="208"/>
      <c r="C694" s="209" t="s">
        <v>279</v>
      </c>
      <c r="D694" s="209" t="s">
        <v>244</v>
      </c>
      <c r="E694" s="209" t="s">
        <v>261</v>
      </c>
      <c r="F694" s="919" t="s">
        <v>272</v>
      </c>
      <c r="G694" s="919"/>
      <c r="H694" s="919" t="s">
        <v>272</v>
      </c>
      <c r="I694" s="919"/>
    </row>
    <row r="695" spans="1:9">
      <c r="A695" s="285" t="s">
        <v>394</v>
      </c>
      <c r="B695" s="286" t="s">
        <v>767</v>
      </c>
      <c r="C695" s="285">
        <v>5914655</v>
      </c>
      <c r="D695" s="295">
        <v>2.2000000000000001E-4</v>
      </c>
      <c r="E695" s="285" t="s">
        <v>14</v>
      </c>
      <c r="F695" s="285"/>
      <c r="G695" s="520">
        <v>24.228899999999999</v>
      </c>
      <c r="H695" s="304"/>
      <c r="I695" s="520">
        <v>5.3E-3</v>
      </c>
    </row>
    <row r="696" spans="1:9" s="538" customFormat="1" ht="28.5">
      <c r="A696" s="285" t="s">
        <v>770</v>
      </c>
      <c r="B696" s="286" t="s">
        <v>772</v>
      </c>
      <c r="C696" s="285">
        <v>5914655</v>
      </c>
      <c r="D696" s="295">
        <v>1.1000000000000001E-3</v>
      </c>
      <c r="E696" s="285" t="s">
        <v>14</v>
      </c>
      <c r="F696" s="285"/>
      <c r="G696" s="520">
        <v>24.228899999999999</v>
      </c>
      <c r="H696" s="304"/>
      <c r="I696" s="520">
        <v>2.6700000000000002E-2</v>
      </c>
    </row>
    <row r="697" spans="1:9" ht="15.75" thickBot="1">
      <c r="A697" s="219"/>
      <c r="B697" s="219"/>
      <c r="C697" s="915" t="s">
        <v>281</v>
      </c>
      <c r="D697" s="915"/>
      <c r="E697" s="915"/>
      <c r="F697" s="915"/>
      <c r="G697" s="915"/>
      <c r="H697" s="205"/>
      <c r="I697" s="210">
        <v>3.2000000000000001E-2</v>
      </c>
    </row>
    <row r="698" spans="1:9" ht="15.75" thickBot="1">
      <c r="A698" s="920" t="s">
        <v>282</v>
      </c>
      <c r="B698" s="920"/>
      <c r="C698" s="922" t="s">
        <v>244</v>
      </c>
      <c r="D698" s="922" t="s">
        <v>261</v>
      </c>
      <c r="E698" s="924" t="s">
        <v>283</v>
      </c>
      <c r="F698" s="924"/>
      <c r="G698" s="924"/>
      <c r="H698" s="220"/>
      <c r="I698" s="922" t="s">
        <v>272</v>
      </c>
    </row>
    <row r="699" spans="1:9" ht="15.75" thickBot="1">
      <c r="A699" s="921"/>
      <c r="B699" s="921"/>
      <c r="C699" s="923"/>
      <c r="D699" s="923"/>
      <c r="E699" s="221" t="s">
        <v>284</v>
      </c>
      <c r="F699" s="221" t="s">
        <v>285</v>
      </c>
      <c r="G699" s="221" t="s">
        <v>286</v>
      </c>
      <c r="H699" s="221"/>
      <c r="I699" s="923"/>
    </row>
    <row r="700" spans="1:9" s="538" customFormat="1">
      <c r="A700" s="581"/>
      <c r="B700" s="581"/>
      <c r="C700" s="582"/>
      <c r="D700" s="582"/>
      <c r="E700" s="585">
        <v>5914449</v>
      </c>
      <c r="F700" s="585">
        <v>5914464</v>
      </c>
      <c r="G700" s="585">
        <v>5914479</v>
      </c>
      <c r="H700" s="582"/>
      <c r="I700" s="582"/>
    </row>
    <row r="701" spans="1:9">
      <c r="A701" s="285" t="s">
        <v>394</v>
      </c>
      <c r="B701" s="286" t="s">
        <v>767</v>
      </c>
      <c r="C701" s="287">
        <v>2.2000000000000001E-4</v>
      </c>
      <c r="D701" s="285" t="s">
        <v>287</v>
      </c>
      <c r="E701" s="285"/>
      <c r="F701" s="285"/>
      <c r="G701" s="201">
        <v>0.49</v>
      </c>
      <c r="H701" s="285"/>
      <c r="I701" s="211">
        <v>1E-4</v>
      </c>
    </row>
    <row r="702" spans="1:9" s="538" customFormat="1" ht="28.5">
      <c r="A702" s="285" t="s">
        <v>770</v>
      </c>
      <c r="B702" s="286" t="s">
        <v>772</v>
      </c>
      <c r="C702" s="287">
        <v>1.1000000000000001E-3</v>
      </c>
      <c r="D702" s="285" t="s">
        <v>287</v>
      </c>
      <c r="E702" s="285"/>
      <c r="F702" s="285"/>
      <c r="G702" s="201">
        <v>0.49</v>
      </c>
      <c r="H702" s="285"/>
      <c r="I702" s="519">
        <v>5.0000000000000001E-4</v>
      </c>
    </row>
    <row r="703" spans="1:9">
      <c r="A703" s="223"/>
      <c r="B703" s="223"/>
      <c r="C703" s="925" t="s">
        <v>288</v>
      </c>
      <c r="D703" s="925"/>
      <c r="E703" s="925"/>
      <c r="F703" s="925"/>
      <c r="G703" s="925"/>
      <c r="H703" s="213"/>
      <c r="I703" s="213">
        <v>5.9999999999999995E-4</v>
      </c>
    </row>
    <row r="704" spans="1:9" ht="15.75" thickBot="1">
      <c r="A704" s="225"/>
      <c r="B704" s="225"/>
      <c r="C704" s="226"/>
      <c r="D704" s="226"/>
      <c r="E704" s="926" t="s">
        <v>289</v>
      </c>
      <c r="F704" s="926"/>
      <c r="G704" s="926"/>
      <c r="H704" s="225"/>
      <c r="I704" s="227">
        <v>62.33</v>
      </c>
    </row>
    <row r="705" spans="1:9" ht="15.75" thickTop="1">
      <c r="A705" s="223"/>
      <c r="B705" s="223"/>
      <c r="C705" s="213"/>
      <c r="D705" s="213"/>
      <c r="E705" s="213"/>
      <c r="F705" s="213" t="s">
        <v>86</v>
      </c>
      <c r="G705" s="228">
        <v>0.23619999999999999</v>
      </c>
      <c r="H705" s="223"/>
      <c r="I705" s="212">
        <v>14.722300000000001</v>
      </c>
    </row>
    <row r="706" spans="1:9" ht="16.5" thickBot="1">
      <c r="A706" s="225"/>
      <c r="B706" s="225"/>
      <c r="C706" s="524"/>
      <c r="D706" s="561">
        <v>5213362</v>
      </c>
      <c r="E706" s="524"/>
      <c r="F706" s="225"/>
      <c r="G706" s="225" t="s">
        <v>290</v>
      </c>
      <c r="H706" s="225"/>
      <c r="I706" s="227">
        <v>77.05</v>
      </c>
    </row>
    <row r="707" spans="1:9" ht="15.75" thickTop="1">
      <c r="A707" s="230" t="s">
        <v>291</v>
      </c>
    </row>
    <row r="709" spans="1:9" ht="23.25" thickBot="1">
      <c r="A709" s="185" t="s">
        <v>237</v>
      </c>
      <c r="B709" s="186"/>
      <c r="C709" s="186"/>
      <c r="D709" s="186"/>
      <c r="E709" s="186"/>
      <c r="F709" s="186"/>
      <c r="G709" s="186"/>
      <c r="H709" s="186"/>
      <c r="I709" s="187" t="s">
        <v>214</v>
      </c>
    </row>
    <row r="710" spans="1:9" ht="18.75" thickTop="1">
      <c r="A710" s="188" t="s">
        <v>238</v>
      </c>
      <c r="B710" s="188"/>
      <c r="C710" s="188"/>
      <c r="D710" s="188" t="s">
        <v>743</v>
      </c>
      <c r="E710" s="188"/>
      <c r="F710" s="188"/>
      <c r="G710" s="188"/>
      <c r="H710" s="188"/>
      <c r="I710" s="188"/>
    </row>
    <row r="711" spans="1:9" ht="15.75">
      <c r="A711" s="191" t="s">
        <v>239</v>
      </c>
      <c r="B711" s="191"/>
      <c r="C711" s="191"/>
      <c r="D711" s="191" t="s">
        <v>744</v>
      </c>
      <c r="E711" s="191"/>
      <c r="F711" s="191"/>
      <c r="G711" s="192" t="s">
        <v>240</v>
      </c>
      <c r="H711" s="305">
        <v>3</v>
      </c>
      <c r="I711" s="194" t="s">
        <v>165</v>
      </c>
    </row>
    <row r="712" spans="1:9" ht="16.5" thickBot="1">
      <c r="A712" s="195">
        <v>5213440</v>
      </c>
      <c r="B712" s="947" t="s">
        <v>169</v>
      </c>
      <c r="C712" s="947"/>
      <c r="D712" s="947"/>
      <c r="E712" s="947"/>
      <c r="F712" s="947"/>
      <c r="G712" s="947"/>
      <c r="H712" s="948" t="s">
        <v>242</v>
      </c>
      <c r="I712" s="949"/>
    </row>
    <row r="713" spans="1:9" ht="15.75" thickBot="1">
      <c r="A713" s="920" t="s">
        <v>243</v>
      </c>
      <c r="B713" s="920"/>
      <c r="C713" s="922" t="s">
        <v>244</v>
      </c>
      <c r="D713" s="950" t="s">
        <v>245</v>
      </c>
      <c r="E713" s="950"/>
      <c r="F713" s="950" t="s">
        <v>246</v>
      </c>
      <c r="G713" s="950"/>
      <c r="H713" s="196"/>
      <c r="I713" s="196" t="s">
        <v>247</v>
      </c>
    </row>
    <row r="714" spans="1:9" ht="15.75" thickBot="1">
      <c r="A714" s="921"/>
      <c r="B714" s="921"/>
      <c r="C714" s="923"/>
      <c r="D714" s="197" t="s">
        <v>248</v>
      </c>
      <c r="E714" s="197" t="s">
        <v>249</v>
      </c>
      <c r="F714" s="197" t="s">
        <v>250</v>
      </c>
      <c r="G714" s="197" t="s">
        <v>251</v>
      </c>
      <c r="H714" s="197"/>
      <c r="I714" s="197" t="s">
        <v>252</v>
      </c>
    </row>
    <row r="715" spans="1:9">
      <c r="A715" s="198" t="s">
        <v>217</v>
      </c>
      <c r="B715" s="199" t="s">
        <v>218</v>
      </c>
      <c r="C715" s="200">
        <v>1</v>
      </c>
      <c r="D715" s="201">
        <v>0.3</v>
      </c>
      <c r="E715" s="201">
        <v>0.7</v>
      </c>
      <c r="F715" s="202">
        <v>106.6888</v>
      </c>
      <c r="G715" s="202">
        <v>44.42</v>
      </c>
      <c r="H715" s="203"/>
      <c r="I715" s="202">
        <v>63.1006</v>
      </c>
    </row>
    <row r="716" spans="1:9" ht="15.75" thickBot="1">
      <c r="A716" s="204"/>
      <c r="B716" s="204"/>
      <c r="C716" s="204"/>
      <c r="D716" s="204"/>
      <c r="E716" s="204"/>
      <c r="F716" s="204"/>
      <c r="G716" s="205" t="s">
        <v>259</v>
      </c>
      <c r="H716" s="206"/>
      <c r="I716" s="210">
        <v>63.1006</v>
      </c>
    </row>
    <row r="717" spans="1:9" ht="15.75" thickBot="1">
      <c r="A717" s="208" t="s">
        <v>260</v>
      </c>
      <c r="B717" s="208"/>
      <c r="C717" s="209" t="s">
        <v>244</v>
      </c>
      <c r="D717" s="209" t="s">
        <v>261</v>
      </c>
      <c r="E717" s="950" t="s">
        <v>246</v>
      </c>
      <c r="F717" s="951"/>
      <c r="G717" s="919" t="s">
        <v>262</v>
      </c>
      <c r="H717" s="919"/>
      <c r="I717" s="919"/>
    </row>
    <row r="718" spans="1:9">
      <c r="A718" s="198" t="s">
        <v>393</v>
      </c>
      <c r="B718" s="199" t="s">
        <v>216</v>
      </c>
      <c r="C718" s="200">
        <v>1</v>
      </c>
      <c r="D718" s="198" t="s">
        <v>40</v>
      </c>
      <c r="E718" s="203">
        <v>25.107600000000001</v>
      </c>
      <c r="F718" s="203"/>
      <c r="G718" s="203"/>
      <c r="H718" s="203"/>
      <c r="I718" s="202">
        <v>25.107600000000001</v>
      </c>
    </row>
    <row r="719" spans="1:9">
      <c r="A719" s="198" t="s">
        <v>263</v>
      </c>
      <c r="B719" s="199" t="s">
        <v>264</v>
      </c>
      <c r="C719" s="200">
        <v>2</v>
      </c>
      <c r="D719" s="198" t="s">
        <v>40</v>
      </c>
      <c r="E719" s="203">
        <v>17.103000000000002</v>
      </c>
      <c r="F719" s="203"/>
      <c r="G719" s="203"/>
      <c r="H719" s="203"/>
      <c r="I719" s="202">
        <v>34.206000000000003</v>
      </c>
    </row>
    <row r="720" spans="1:9">
      <c r="A720" s="203"/>
      <c r="B720" s="203"/>
      <c r="C720" s="925" t="s">
        <v>265</v>
      </c>
      <c r="D720" s="952"/>
      <c r="E720" s="952"/>
      <c r="F720" s="952"/>
      <c r="G720" s="952"/>
      <c r="H720" s="953">
        <v>59.313600000000001</v>
      </c>
      <c r="I720" s="925"/>
    </row>
    <row r="721" spans="1:9" ht="15.75" thickBot="1">
      <c r="A721" s="204"/>
      <c r="B721" s="204"/>
      <c r="C721" s="915" t="s">
        <v>266</v>
      </c>
      <c r="D721" s="916"/>
      <c r="E721" s="916"/>
      <c r="F721" s="916"/>
      <c r="G721" s="916"/>
      <c r="H721" s="205"/>
      <c r="I721" s="210">
        <v>122.41419999999999</v>
      </c>
    </row>
    <row r="722" spans="1:9">
      <c r="A722" s="203"/>
      <c r="B722" s="203"/>
      <c r="C722" s="917" t="s">
        <v>267</v>
      </c>
      <c r="D722" s="918"/>
      <c r="E722" s="918"/>
      <c r="F722" s="918"/>
      <c r="G722" s="918"/>
      <c r="H722" s="213"/>
      <c r="I722" s="212">
        <v>40.804699999999997</v>
      </c>
    </row>
    <row r="723" spans="1:9">
      <c r="A723" s="203"/>
      <c r="B723" s="203"/>
      <c r="C723" s="211"/>
      <c r="D723" s="211"/>
      <c r="E723" s="211"/>
      <c r="F723" s="211"/>
      <c r="G723" s="213" t="s">
        <v>268</v>
      </c>
      <c r="H723" s="211"/>
      <c r="I723" s="202" t="s">
        <v>116</v>
      </c>
    </row>
    <row r="724" spans="1:9" ht="15.75" thickBot="1">
      <c r="A724" s="204"/>
      <c r="B724" s="204"/>
      <c r="C724" s="206"/>
      <c r="D724" s="206"/>
      <c r="E724" s="206"/>
      <c r="F724" s="206"/>
      <c r="G724" s="205" t="s">
        <v>269</v>
      </c>
      <c r="H724" s="206"/>
      <c r="I724" s="206" t="s">
        <v>116</v>
      </c>
    </row>
    <row r="725" spans="1:9" ht="15.75" thickBot="1">
      <c r="A725" s="208" t="s">
        <v>270</v>
      </c>
      <c r="B725" s="208"/>
      <c r="C725" s="209" t="s">
        <v>244</v>
      </c>
      <c r="D725" s="209" t="s">
        <v>261</v>
      </c>
      <c r="E725" s="919" t="s">
        <v>271</v>
      </c>
      <c r="F725" s="919"/>
      <c r="G725" s="919" t="s">
        <v>272</v>
      </c>
      <c r="H725" s="919"/>
      <c r="I725" s="919"/>
    </row>
    <row r="726" spans="1:9" ht="15.75" thickBot="1">
      <c r="A726" s="214"/>
      <c r="B726" s="214"/>
      <c r="C726" s="919" t="s">
        <v>273</v>
      </c>
      <c r="D726" s="955"/>
      <c r="E726" s="955"/>
      <c r="F726" s="955"/>
      <c r="G726" s="955"/>
      <c r="H726" s="214"/>
      <c r="I726" s="214"/>
    </row>
    <row r="727" spans="1:9" ht="15.75" thickBot="1">
      <c r="A727" s="208" t="s">
        <v>274</v>
      </c>
      <c r="B727" s="208"/>
      <c r="C727" s="209" t="s">
        <v>244</v>
      </c>
      <c r="D727" s="209" t="s">
        <v>261</v>
      </c>
      <c r="E727" s="919" t="s">
        <v>272</v>
      </c>
      <c r="F727" s="919"/>
      <c r="G727" s="919" t="s">
        <v>272</v>
      </c>
      <c r="H727" s="919"/>
      <c r="I727" s="919"/>
    </row>
    <row r="728" spans="1:9" ht="29.25">
      <c r="A728" s="198">
        <v>5213414</v>
      </c>
      <c r="B728" s="199" t="s">
        <v>396</v>
      </c>
      <c r="C728" s="215">
        <v>0.28273999999999999</v>
      </c>
      <c r="D728" s="198" t="s">
        <v>11</v>
      </c>
      <c r="E728" s="198"/>
      <c r="F728" s="202">
        <v>425.81</v>
      </c>
      <c r="G728" s="203"/>
      <c r="H728" s="203"/>
      <c r="I728" s="216">
        <v>120.3935</v>
      </c>
    </row>
    <row r="729" spans="1:9" ht="15.75" thickBot="1">
      <c r="A729" s="204"/>
      <c r="B729" s="204"/>
      <c r="C729" s="915" t="s">
        <v>276</v>
      </c>
      <c r="D729" s="916"/>
      <c r="E729" s="916"/>
      <c r="F729" s="916"/>
      <c r="G729" s="916"/>
      <c r="H729" s="206"/>
      <c r="I729" s="210">
        <v>120.3935</v>
      </c>
    </row>
    <row r="730" spans="1:9" ht="15.75" thickBot="1">
      <c r="A730" s="208"/>
      <c r="B730" s="208"/>
      <c r="C730" s="217"/>
      <c r="D730" s="217"/>
      <c r="E730" s="217"/>
      <c r="F730" s="217"/>
      <c r="G730" s="217" t="s">
        <v>277</v>
      </c>
      <c r="H730" s="217"/>
      <c r="I730" s="218">
        <v>161.19820000000001</v>
      </c>
    </row>
    <row r="731" spans="1:9" ht="15.75" thickBot="1">
      <c r="A731" s="208" t="s">
        <v>278</v>
      </c>
      <c r="B731" s="208"/>
      <c r="C731" s="209" t="s">
        <v>279</v>
      </c>
      <c r="D731" s="209" t="s">
        <v>244</v>
      </c>
      <c r="E731" s="209" t="s">
        <v>261</v>
      </c>
      <c r="F731" s="919" t="s">
        <v>272</v>
      </c>
      <c r="G731" s="919"/>
      <c r="H731" s="919" t="s">
        <v>272</v>
      </c>
      <c r="I731" s="919"/>
    </row>
    <row r="732" spans="1:9" ht="29.25">
      <c r="A732" s="198">
        <v>5213414</v>
      </c>
      <c r="B732" s="199" t="s">
        <v>397</v>
      </c>
      <c r="C732" s="198">
        <v>5915474</v>
      </c>
      <c r="D732" s="215">
        <v>3.7499999999999999E-3</v>
      </c>
      <c r="E732" s="198" t="s">
        <v>14</v>
      </c>
      <c r="F732" s="198"/>
      <c r="G732" s="202">
        <v>22.561499999999999</v>
      </c>
      <c r="H732" s="211"/>
      <c r="I732" s="202">
        <v>8.4599999999999995E-2</v>
      </c>
    </row>
    <row r="733" spans="1:9" ht="15.75" thickBot="1">
      <c r="A733" s="219"/>
      <c r="B733" s="219"/>
      <c r="C733" s="915" t="s">
        <v>281</v>
      </c>
      <c r="D733" s="915"/>
      <c r="E733" s="915"/>
      <c r="F733" s="915"/>
      <c r="G733" s="915"/>
      <c r="H733" s="205"/>
      <c r="I733" s="210">
        <v>8.4599999999999995E-2</v>
      </c>
    </row>
    <row r="734" spans="1:9" ht="15.75" thickBot="1">
      <c r="A734" s="920" t="s">
        <v>282</v>
      </c>
      <c r="B734" s="920"/>
      <c r="C734" s="922" t="s">
        <v>244</v>
      </c>
      <c r="D734" s="922" t="s">
        <v>261</v>
      </c>
      <c r="E734" s="924" t="s">
        <v>283</v>
      </c>
      <c r="F734" s="924"/>
      <c r="G734" s="924"/>
      <c r="H734" s="220"/>
      <c r="I734" s="922" t="s">
        <v>272</v>
      </c>
    </row>
    <row r="735" spans="1:9" ht="15.75" thickBot="1">
      <c r="A735" s="921"/>
      <c r="B735" s="921"/>
      <c r="C735" s="923"/>
      <c r="D735" s="923"/>
      <c r="E735" s="221" t="s">
        <v>284</v>
      </c>
      <c r="F735" s="221" t="s">
        <v>285</v>
      </c>
      <c r="G735" s="221" t="s">
        <v>286</v>
      </c>
      <c r="H735" s="221"/>
      <c r="I735" s="923"/>
    </row>
    <row r="736" spans="1:9" ht="29.25">
      <c r="A736" s="198">
        <v>5213414</v>
      </c>
      <c r="B736" s="199" t="s">
        <v>397</v>
      </c>
      <c r="C736" s="200">
        <v>3.7499999999999999E-3</v>
      </c>
      <c r="D736" s="198" t="s">
        <v>287</v>
      </c>
      <c r="E736" s="198"/>
      <c r="F736" s="198"/>
      <c r="G736" s="201">
        <v>0</v>
      </c>
      <c r="H736" s="198"/>
      <c r="I736" s="211">
        <v>0</v>
      </c>
    </row>
    <row r="737" spans="1:9">
      <c r="A737" s="223"/>
      <c r="B737" s="223"/>
      <c r="C737" s="925" t="s">
        <v>288</v>
      </c>
      <c r="D737" s="925"/>
      <c r="E737" s="925"/>
      <c r="F737" s="925"/>
      <c r="G737" s="925"/>
      <c r="H737" s="213"/>
      <c r="I737" s="213">
        <v>0</v>
      </c>
    </row>
    <row r="738" spans="1:9" ht="15.75" thickBot="1">
      <c r="A738" s="225"/>
      <c r="B738" s="225"/>
      <c r="C738" s="226"/>
      <c r="D738" s="226"/>
      <c r="E738" s="926" t="s">
        <v>289</v>
      </c>
      <c r="F738" s="926"/>
      <c r="G738" s="926"/>
      <c r="H738" s="225"/>
      <c r="I738" s="227">
        <v>161.28</v>
      </c>
    </row>
    <row r="739" spans="1:9" ht="15.75" thickTop="1">
      <c r="A739" s="223"/>
      <c r="B739" s="223"/>
      <c r="C739" s="213"/>
      <c r="D739" s="213"/>
      <c r="E739" s="213"/>
      <c r="F739" s="213" t="s">
        <v>86</v>
      </c>
      <c r="G739" s="228">
        <v>0.23619999999999999</v>
      </c>
      <c r="H739" s="223"/>
      <c r="I739" s="212">
        <v>38.094299999999997</v>
      </c>
    </row>
    <row r="740" spans="1:9" ht="16.5" thickBot="1">
      <c r="A740" s="225"/>
      <c r="B740" s="225"/>
      <c r="C740" s="226"/>
      <c r="D740" s="195">
        <v>5213440</v>
      </c>
      <c r="E740" s="226"/>
      <c r="F740" s="225"/>
      <c r="G740" s="225" t="s">
        <v>290</v>
      </c>
      <c r="H740" s="225"/>
      <c r="I740" s="227">
        <v>199.37</v>
      </c>
    </row>
    <row r="741" spans="1:9" ht="15.75" thickTop="1">
      <c r="A741" s="230" t="s">
        <v>291</v>
      </c>
    </row>
    <row r="743" spans="1:9" ht="23.25" thickBot="1">
      <c r="A743" s="231" t="s">
        <v>237</v>
      </c>
      <c r="B743" s="232"/>
      <c r="C743" s="232"/>
      <c r="D743" s="232"/>
      <c r="E743" s="232"/>
      <c r="F743" s="232"/>
      <c r="G743" s="232"/>
      <c r="H743" s="232"/>
      <c r="I743" s="233" t="s">
        <v>214</v>
      </c>
    </row>
    <row r="744" spans="1:9" ht="18.75" thickTop="1">
      <c r="A744" s="234" t="s">
        <v>238</v>
      </c>
      <c r="B744" s="234"/>
      <c r="C744" s="234"/>
      <c r="D744" s="234" t="s">
        <v>743</v>
      </c>
      <c r="E744" s="234"/>
      <c r="F744" s="234"/>
      <c r="G744" s="234"/>
      <c r="H744" s="234"/>
      <c r="I744" s="234"/>
    </row>
    <row r="745" spans="1:9" ht="15.75">
      <c r="A745" s="235" t="s">
        <v>239</v>
      </c>
      <c r="B745" s="235"/>
      <c r="C745" s="235"/>
      <c r="D745" s="235" t="s">
        <v>744</v>
      </c>
      <c r="E745" s="235"/>
      <c r="F745" s="235"/>
      <c r="G745" s="236" t="s">
        <v>240</v>
      </c>
      <c r="H745" s="303">
        <v>4</v>
      </c>
      <c r="I745" s="238" t="s">
        <v>11</v>
      </c>
    </row>
    <row r="746" spans="1:9" ht="16.5" thickBot="1">
      <c r="A746" s="239">
        <v>5213414</v>
      </c>
      <c r="B746" s="941" t="s">
        <v>396</v>
      </c>
      <c r="C746" s="941"/>
      <c r="D746" s="941"/>
      <c r="E746" s="941"/>
      <c r="F746" s="941"/>
      <c r="G746" s="941"/>
      <c r="H746" s="942" t="s">
        <v>242</v>
      </c>
      <c r="I746" s="943"/>
    </row>
    <row r="747" spans="1:9" ht="15.75" thickBot="1">
      <c r="A747" s="936" t="s">
        <v>243</v>
      </c>
      <c r="B747" s="936"/>
      <c r="C747" s="938" t="s">
        <v>244</v>
      </c>
      <c r="D747" s="929" t="s">
        <v>245</v>
      </c>
      <c r="E747" s="929"/>
      <c r="F747" s="929" t="s">
        <v>246</v>
      </c>
      <c r="G747" s="929"/>
      <c r="H747" s="240"/>
      <c r="I747" s="240" t="s">
        <v>247</v>
      </c>
    </row>
    <row r="748" spans="1:9" ht="15.75" thickBot="1">
      <c r="A748" s="937"/>
      <c r="B748" s="937"/>
      <c r="C748" s="939"/>
      <c r="D748" s="241" t="s">
        <v>248</v>
      </c>
      <c r="E748" s="241" t="s">
        <v>249</v>
      </c>
      <c r="F748" s="241" t="s">
        <v>250</v>
      </c>
      <c r="G748" s="241" t="s">
        <v>251</v>
      </c>
      <c r="H748" s="241"/>
      <c r="I748" s="241" t="s">
        <v>252</v>
      </c>
    </row>
    <row r="749" spans="1:9">
      <c r="A749" s="254" t="s">
        <v>398</v>
      </c>
      <c r="B749" s="255" t="s">
        <v>399</v>
      </c>
      <c r="C749" s="256">
        <v>0.15060000000000001</v>
      </c>
      <c r="D749" s="273">
        <v>1</v>
      </c>
      <c r="E749" s="273">
        <v>0</v>
      </c>
      <c r="F749" s="246">
        <v>0</v>
      </c>
      <c r="G749" s="246">
        <v>0.107</v>
      </c>
      <c r="H749" s="257"/>
      <c r="I749" s="246">
        <v>0</v>
      </c>
    </row>
    <row r="750" spans="1:9">
      <c r="A750" s="254" t="s">
        <v>400</v>
      </c>
      <c r="B750" s="255" t="s">
        <v>401</v>
      </c>
      <c r="C750" s="256">
        <v>0.48193000000000003</v>
      </c>
      <c r="D750" s="273">
        <v>1</v>
      </c>
      <c r="E750" s="273">
        <v>0</v>
      </c>
      <c r="F750" s="246">
        <v>11.4839</v>
      </c>
      <c r="G750" s="246">
        <v>2.3717000000000001</v>
      </c>
      <c r="H750" s="257"/>
      <c r="I750" s="246">
        <v>5.5343999999999998</v>
      </c>
    </row>
    <row r="751" spans="1:9">
      <c r="A751" s="254" t="s">
        <v>402</v>
      </c>
      <c r="B751" s="255" t="s">
        <v>403</v>
      </c>
      <c r="C751" s="256">
        <v>0.20080000000000001</v>
      </c>
      <c r="D751" s="273">
        <v>1</v>
      </c>
      <c r="E751" s="273">
        <v>0</v>
      </c>
      <c r="F751" s="246">
        <v>12.476800000000001</v>
      </c>
      <c r="G751" s="246">
        <v>7.6376999999999997</v>
      </c>
      <c r="H751" s="257"/>
      <c r="I751" s="246">
        <v>2.5053000000000001</v>
      </c>
    </row>
    <row r="752" spans="1:9">
      <c r="A752" s="254" t="s">
        <v>404</v>
      </c>
      <c r="B752" s="255" t="s">
        <v>405</v>
      </c>
      <c r="C752" s="256">
        <v>0.48193000000000003</v>
      </c>
      <c r="D752" s="273">
        <v>1</v>
      </c>
      <c r="E752" s="273">
        <v>0</v>
      </c>
      <c r="F752" s="246">
        <v>4.8849</v>
      </c>
      <c r="G752" s="246">
        <v>2.9903</v>
      </c>
      <c r="H752" s="257"/>
      <c r="I752" s="246">
        <v>2.3542000000000001</v>
      </c>
    </row>
    <row r="753" spans="1:9" ht="15.75" thickBot="1">
      <c r="A753" s="248"/>
      <c r="B753" s="248"/>
      <c r="C753" s="248"/>
      <c r="D753" s="248"/>
      <c r="E753" s="248"/>
      <c r="F753" s="248"/>
      <c r="G753" s="249" t="s">
        <v>259</v>
      </c>
      <c r="H753" s="250"/>
      <c r="I753" s="251">
        <v>10.3939</v>
      </c>
    </row>
    <row r="754" spans="1:9" ht="15.75" thickBot="1">
      <c r="A754" s="252" t="s">
        <v>260</v>
      </c>
      <c r="B754" s="252"/>
      <c r="C754" s="253" t="s">
        <v>244</v>
      </c>
      <c r="D754" s="253" t="s">
        <v>261</v>
      </c>
      <c r="E754" s="929" t="s">
        <v>246</v>
      </c>
      <c r="F754" s="930"/>
      <c r="G754" s="931" t="s">
        <v>262</v>
      </c>
      <c r="H754" s="931"/>
      <c r="I754" s="931"/>
    </row>
    <row r="755" spans="1:9">
      <c r="A755" s="254" t="s">
        <v>406</v>
      </c>
      <c r="B755" s="255" t="s">
        <v>407</v>
      </c>
      <c r="C755" s="256">
        <v>2</v>
      </c>
      <c r="D755" s="254" t="s">
        <v>40</v>
      </c>
      <c r="E755" s="257">
        <v>17.3733</v>
      </c>
      <c r="F755" s="257"/>
      <c r="G755" s="257"/>
      <c r="H755" s="257"/>
      <c r="I755" s="246">
        <v>34.746600000000001</v>
      </c>
    </row>
    <row r="756" spans="1:9">
      <c r="A756" s="254" t="s">
        <v>393</v>
      </c>
      <c r="B756" s="255" t="s">
        <v>216</v>
      </c>
      <c r="C756" s="256">
        <v>1</v>
      </c>
      <c r="D756" s="254" t="s">
        <v>40</v>
      </c>
      <c r="E756" s="257">
        <v>25.107600000000001</v>
      </c>
      <c r="F756" s="257"/>
      <c r="G756" s="257"/>
      <c r="H756" s="257"/>
      <c r="I756" s="246">
        <v>25.107600000000001</v>
      </c>
    </row>
    <row r="757" spans="1:9">
      <c r="A757" s="254" t="s">
        <v>408</v>
      </c>
      <c r="B757" s="255" t="s">
        <v>409</v>
      </c>
      <c r="C757" s="256">
        <v>1</v>
      </c>
      <c r="D757" s="254" t="s">
        <v>40</v>
      </c>
      <c r="E757" s="257">
        <v>22.206099999999999</v>
      </c>
      <c r="F757" s="257"/>
      <c r="G757" s="257"/>
      <c r="H757" s="257"/>
      <c r="I757" s="246">
        <v>22.206099999999999</v>
      </c>
    </row>
    <row r="758" spans="1:9">
      <c r="A758" s="254" t="s">
        <v>263</v>
      </c>
      <c r="B758" s="255" t="s">
        <v>264</v>
      </c>
      <c r="C758" s="256">
        <v>2</v>
      </c>
      <c r="D758" s="254" t="s">
        <v>40</v>
      </c>
      <c r="E758" s="257">
        <v>17.103000000000002</v>
      </c>
      <c r="F758" s="257"/>
      <c r="G758" s="257"/>
      <c r="H758" s="257"/>
      <c r="I758" s="246">
        <v>34.206000000000003</v>
      </c>
    </row>
    <row r="759" spans="1:9">
      <c r="A759" s="257"/>
      <c r="B759" s="257"/>
      <c r="C759" s="944" t="s">
        <v>265</v>
      </c>
      <c r="D759" s="945"/>
      <c r="E759" s="945"/>
      <c r="F759" s="945"/>
      <c r="G759" s="945"/>
      <c r="H759" s="946">
        <v>116.2663</v>
      </c>
      <c r="I759" s="944"/>
    </row>
    <row r="760" spans="1:9" ht="15.75" thickBot="1">
      <c r="A760" s="248"/>
      <c r="B760" s="248"/>
      <c r="C760" s="933" t="s">
        <v>266</v>
      </c>
      <c r="D760" s="934"/>
      <c r="E760" s="934"/>
      <c r="F760" s="934"/>
      <c r="G760" s="934"/>
      <c r="H760" s="249"/>
      <c r="I760" s="251">
        <v>126.6602</v>
      </c>
    </row>
    <row r="761" spans="1:9">
      <c r="A761" s="257"/>
      <c r="B761" s="257"/>
      <c r="C761" s="927" t="s">
        <v>267</v>
      </c>
      <c r="D761" s="932"/>
      <c r="E761" s="932"/>
      <c r="F761" s="932"/>
      <c r="G761" s="932"/>
      <c r="H761" s="260"/>
      <c r="I761" s="259">
        <v>31.665099999999999</v>
      </c>
    </row>
    <row r="762" spans="1:9">
      <c r="A762" s="257"/>
      <c r="B762" s="257"/>
      <c r="C762" s="258"/>
      <c r="D762" s="258"/>
      <c r="E762" s="258"/>
      <c r="F762" s="258"/>
      <c r="G762" s="260" t="s">
        <v>268</v>
      </c>
      <c r="H762" s="258"/>
      <c r="I762" s="246" t="s">
        <v>116</v>
      </c>
    </row>
    <row r="763" spans="1:9" ht="15.75" thickBot="1">
      <c r="A763" s="248"/>
      <c r="B763" s="248"/>
      <c r="C763" s="250"/>
      <c r="D763" s="250"/>
      <c r="E763" s="250"/>
      <c r="F763" s="250"/>
      <c r="G763" s="249" t="s">
        <v>269</v>
      </c>
      <c r="H763" s="250"/>
      <c r="I763" s="250" t="s">
        <v>116</v>
      </c>
    </row>
    <row r="764" spans="1:9" ht="15.75" thickBot="1">
      <c r="A764" s="252" t="s">
        <v>270</v>
      </c>
      <c r="B764" s="252"/>
      <c r="C764" s="253" t="s">
        <v>244</v>
      </c>
      <c r="D764" s="253" t="s">
        <v>261</v>
      </c>
      <c r="E764" s="931" t="s">
        <v>271</v>
      </c>
      <c r="F764" s="931"/>
      <c r="G764" s="931" t="s">
        <v>272</v>
      </c>
      <c r="H764" s="931"/>
      <c r="I764" s="931"/>
    </row>
    <row r="765" spans="1:9">
      <c r="A765" s="242" t="s">
        <v>410</v>
      </c>
      <c r="B765" s="243" t="s">
        <v>411</v>
      </c>
      <c r="C765" s="244">
        <v>11.775</v>
      </c>
      <c r="D765" s="242" t="s">
        <v>38</v>
      </c>
      <c r="E765" s="242"/>
      <c r="F765" s="257" t="s">
        <v>864</v>
      </c>
      <c r="G765" s="257"/>
      <c r="H765" s="257"/>
      <c r="I765" s="306">
        <v>77.765600000000006</v>
      </c>
    </row>
    <row r="766" spans="1:9">
      <c r="A766" s="242" t="s">
        <v>412</v>
      </c>
      <c r="B766" s="243" t="s">
        <v>413</v>
      </c>
      <c r="C766" s="244">
        <v>1</v>
      </c>
      <c r="D766" s="242" t="s">
        <v>11</v>
      </c>
      <c r="E766" s="242"/>
      <c r="F766" s="257" t="s">
        <v>865</v>
      </c>
      <c r="G766" s="257"/>
      <c r="H766" s="257"/>
      <c r="I766" s="306">
        <v>300.38709999999998</v>
      </c>
    </row>
    <row r="767" spans="1:9" ht="15.75" thickBot="1">
      <c r="A767" s="248"/>
      <c r="B767" s="248"/>
      <c r="C767" s="933" t="s">
        <v>273</v>
      </c>
      <c r="D767" s="934"/>
      <c r="E767" s="934"/>
      <c r="F767" s="934"/>
      <c r="G767" s="934"/>
      <c r="H767" s="248"/>
      <c r="I767" s="262">
        <v>378.15269999999998</v>
      </c>
    </row>
    <row r="768" spans="1:9" ht="15.75" thickBot="1">
      <c r="A768" s="252" t="s">
        <v>274</v>
      </c>
      <c r="B768" s="252"/>
      <c r="C768" s="253" t="s">
        <v>244</v>
      </c>
      <c r="D768" s="253" t="s">
        <v>261</v>
      </c>
      <c r="E768" s="931" t="s">
        <v>272</v>
      </c>
      <c r="F768" s="931"/>
      <c r="G768" s="931" t="s">
        <v>272</v>
      </c>
      <c r="H768" s="931"/>
      <c r="I768" s="931"/>
    </row>
    <row r="769" spans="1:11">
      <c r="A769" s="242">
        <v>5212552</v>
      </c>
      <c r="B769" s="243" t="s">
        <v>414</v>
      </c>
      <c r="C769" s="267">
        <v>1</v>
      </c>
      <c r="D769" s="242" t="s">
        <v>11</v>
      </c>
      <c r="E769" s="242"/>
      <c r="F769" s="268">
        <v>15.3317</v>
      </c>
      <c r="G769" s="247"/>
      <c r="H769" s="247"/>
      <c r="I769" s="306">
        <v>15.3317</v>
      </c>
    </row>
    <row r="770" spans="1:11" ht="15.75" thickBot="1">
      <c r="A770" s="248"/>
      <c r="B770" s="248"/>
      <c r="C770" s="933" t="s">
        <v>276</v>
      </c>
      <c r="D770" s="934"/>
      <c r="E770" s="934"/>
      <c r="F770" s="934"/>
      <c r="G770" s="934"/>
      <c r="H770" s="250"/>
      <c r="I770" s="251">
        <v>15.3317</v>
      </c>
    </row>
    <row r="771" spans="1:11" ht="15.75" thickBot="1">
      <c r="A771" s="252"/>
      <c r="B771" s="252"/>
      <c r="C771" s="265"/>
      <c r="D771" s="265"/>
      <c r="E771" s="265"/>
      <c r="F771" s="265"/>
      <c r="G771" s="265" t="s">
        <v>277</v>
      </c>
      <c r="H771" s="265"/>
      <c r="I771" s="266">
        <v>425.14949999999999</v>
      </c>
    </row>
    <row r="772" spans="1:11" ht="15.75" thickBot="1">
      <c r="A772" s="252" t="s">
        <v>278</v>
      </c>
      <c r="B772" s="252"/>
      <c r="C772" s="253" t="s">
        <v>279</v>
      </c>
      <c r="D772" s="253" t="s">
        <v>244</v>
      </c>
      <c r="E772" s="253" t="s">
        <v>261</v>
      </c>
      <c r="F772" s="931" t="s">
        <v>272</v>
      </c>
      <c r="G772" s="931"/>
      <c r="H772" s="931" t="s">
        <v>272</v>
      </c>
      <c r="I772" s="931"/>
    </row>
    <row r="773" spans="1:11">
      <c r="A773" s="242" t="s">
        <v>410</v>
      </c>
      <c r="B773" s="243" t="s">
        <v>415</v>
      </c>
      <c r="C773" s="242">
        <v>5914333</v>
      </c>
      <c r="D773" s="267">
        <v>1.1780000000000001E-2</v>
      </c>
      <c r="E773" s="242" t="s">
        <v>14</v>
      </c>
      <c r="F773" s="242"/>
      <c r="G773" s="268">
        <v>23.102900000000002</v>
      </c>
      <c r="H773" s="269"/>
      <c r="I773" s="246">
        <v>0.2722</v>
      </c>
    </row>
    <row r="774" spans="1:11">
      <c r="A774" s="242" t="s">
        <v>412</v>
      </c>
      <c r="B774" s="243" t="s">
        <v>416</v>
      </c>
      <c r="C774" s="242">
        <v>5915474</v>
      </c>
      <c r="D774" s="267">
        <v>5.2999999999999998E-4</v>
      </c>
      <c r="E774" s="242" t="s">
        <v>14</v>
      </c>
      <c r="F774" s="242"/>
      <c r="G774" s="246">
        <v>22.561499999999999</v>
      </c>
      <c r="H774" s="258"/>
      <c r="I774" s="246">
        <v>1.2E-2</v>
      </c>
    </row>
    <row r="775" spans="1:11" ht="15.75" thickBot="1">
      <c r="A775" s="270"/>
      <c r="B775" s="270"/>
      <c r="C775" s="933" t="s">
        <v>281</v>
      </c>
      <c r="D775" s="933"/>
      <c r="E775" s="933"/>
      <c r="F775" s="933"/>
      <c r="G775" s="933"/>
      <c r="H775" s="249"/>
      <c r="I775" s="251">
        <v>0.28420000000000001</v>
      </c>
    </row>
    <row r="776" spans="1:11" ht="15.75" thickBot="1">
      <c r="A776" s="936" t="s">
        <v>282</v>
      </c>
      <c r="B776" s="936"/>
      <c r="C776" s="938" t="s">
        <v>244</v>
      </c>
      <c r="D776" s="938" t="s">
        <v>261</v>
      </c>
      <c r="E776" s="940" t="s">
        <v>283</v>
      </c>
      <c r="F776" s="940"/>
      <c r="G776" s="940"/>
      <c r="H776" s="271"/>
      <c r="I776" s="938" t="s">
        <v>272</v>
      </c>
    </row>
    <row r="777" spans="1:11" ht="15.75" thickBot="1">
      <c r="A777" s="937"/>
      <c r="B777" s="937"/>
      <c r="C777" s="939"/>
      <c r="D777" s="939"/>
      <c r="E777" s="272" t="s">
        <v>284</v>
      </c>
      <c r="F777" s="272" t="s">
        <v>285</v>
      </c>
      <c r="G777" s="272" t="s">
        <v>286</v>
      </c>
      <c r="H777" s="272"/>
      <c r="I777" s="939"/>
    </row>
    <row r="778" spans="1:11" s="538" customFormat="1">
      <c r="A778" s="579"/>
      <c r="B778" s="579"/>
      <c r="C778" s="580"/>
      <c r="D778" s="580"/>
      <c r="E778" s="580"/>
      <c r="F778" s="580"/>
      <c r="G778" s="580">
        <v>5914479</v>
      </c>
      <c r="H778" s="580"/>
      <c r="I778" s="580"/>
    </row>
    <row r="779" spans="1:11">
      <c r="A779" s="242" t="s">
        <v>410</v>
      </c>
      <c r="B779" s="243" t="s">
        <v>415</v>
      </c>
      <c r="C779" s="244">
        <v>1.1780000000000001E-2</v>
      </c>
      <c r="D779" s="242" t="s">
        <v>287</v>
      </c>
      <c r="E779" s="242"/>
      <c r="F779" s="242"/>
      <c r="G779" s="273">
        <v>60.01</v>
      </c>
      <c r="H779" s="242"/>
      <c r="I779" s="307">
        <v>0.3493</v>
      </c>
      <c r="K779" s="140">
        <v>5914479</v>
      </c>
    </row>
    <row r="780" spans="1:11">
      <c r="A780" s="242" t="s">
        <v>412</v>
      </c>
      <c r="B780" s="243" t="s">
        <v>416</v>
      </c>
      <c r="C780" s="244">
        <v>5.2999999999999998E-4</v>
      </c>
      <c r="D780" s="242" t="s">
        <v>287</v>
      </c>
      <c r="E780" s="242"/>
      <c r="F780" s="242"/>
      <c r="G780" s="273">
        <v>60.01</v>
      </c>
      <c r="H780" s="242"/>
      <c r="I780" s="307">
        <v>2.7E-2</v>
      </c>
      <c r="K780" s="140">
        <v>5915324</v>
      </c>
    </row>
    <row r="781" spans="1:11">
      <c r="A781" s="274"/>
      <c r="B781" s="274"/>
      <c r="C781" s="944" t="s">
        <v>288</v>
      </c>
      <c r="D781" s="944"/>
      <c r="E781" s="944"/>
      <c r="F781" s="944"/>
      <c r="G781" s="944"/>
      <c r="H781" s="260"/>
      <c r="I781" s="308">
        <v>0.37630000000000002</v>
      </c>
    </row>
    <row r="782" spans="1:11" ht="16.5" thickBot="1">
      <c r="A782" s="275"/>
      <c r="B782" s="275"/>
      <c r="C782" s="276"/>
      <c r="D782" s="239">
        <v>5213414</v>
      </c>
      <c r="E782" s="928" t="s">
        <v>289</v>
      </c>
      <c r="F782" s="928"/>
      <c r="G782" s="928"/>
      <c r="H782" s="275"/>
      <c r="I782" s="277">
        <v>425.81</v>
      </c>
    </row>
    <row r="783" spans="1:11" ht="15.75" thickTop="1">
      <c r="A783" s="230" t="s">
        <v>291</v>
      </c>
    </row>
    <row r="785" spans="1:9" ht="23.25" thickBot="1">
      <c r="A785" s="231" t="s">
        <v>237</v>
      </c>
      <c r="B785" s="232"/>
      <c r="C785" s="232"/>
      <c r="D785" s="232"/>
      <c r="E785" s="232"/>
      <c r="F785" s="232"/>
      <c r="G785" s="232"/>
      <c r="H785" s="232"/>
      <c r="I785" s="233" t="s">
        <v>214</v>
      </c>
    </row>
    <row r="786" spans="1:9" ht="18.75" thickTop="1">
      <c r="A786" s="234" t="s">
        <v>238</v>
      </c>
      <c r="B786" s="234"/>
      <c r="C786" s="234"/>
      <c r="D786" s="234" t="s">
        <v>743</v>
      </c>
      <c r="E786" s="234"/>
      <c r="F786" s="234"/>
      <c r="G786" s="234"/>
      <c r="H786" s="234"/>
      <c r="I786" s="234"/>
    </row>
    <row r="787" spans="1:9" ht="15.75">
      <c r="A787" s="235" t="s">
        <v>239</v>
      </c>
      <c r="B787" s="235"/>
      <c r="C787" s="235"/>
      <c r="D787" s="235" t="s">
        <v>744</v>
      </c>
      <c r="E787" s="235"/>
      <c r="F787" s="235"/>
      <c r="G787" s="236" t="s">
        <v>240</v>
      </c>
      <c r="H787" s="303">
        <v>9.9600000000000009</v>
      </c>
      <c r="I787" s="238" t="s">
        <v>11</v>
      </c>
    </row>
    <row r="788" spans="1:9" ht="16.5" thickBot="1">
      <c r="A788" s="239">
        <v>5212552</v>
      </c>
      <c r="B788" s="941" t="s">
        <v>414</v>
      </c>
      <c r="C788" s="941"/>
      <c r="D788" s="941"/>
      <c r="E788" s="941"/>
      <c r="F788" s="941"/>
      <c r="G788" s="941"/>
      <c r="H788" s="942" t="s">
        <v>242</v>
      </c>
      <c r="I788" s="943"/>
    </row>
    <row r="789" spans="1:9" ht="15.75" thickBot="1">
      <c r="A789" s="936" t="s">
        <v>243</v>
      </c>
      <c r="B789" s="936"/>
      <c r="C789" s="938" t="s">
        <v>244</v>
      </c>
      <c r="D789" s="929" t="s">
        <v>245</v>
      </c>
      <c r="E789" s="929"/>
      <c r="F789" s="929" t="s">
        <v>246</v>
      </c>
      <c r="G789" s="929"/>
      <c r="H789" s="240"/>
      <c r="I789" s="240" t="s">
        <v>247</v>
      </c>
    </row>
    <row r="790" spans="1:9" ht="15.75" thickBot="1">
      <c r="A790" s="937"/>
      <c r="B790" s="937"/>
      <c r="C790" s="939"/>
      <c r="D790" s="241" t="s">
        <v>248</v>
      </c>
      <c r="E790" s="241" t="s">
        <v>249</v>
      </c>
      <c r="F790" s="241" t="s">
        <v>250</v>
      </c>
      <c r="G790" s="241" t="s">
        <v>251</v>
      </c>
      <c r="H790" s="241"/>
      <c r="I790" s="241" t="s">
        <v>252</v>
      </c>
    </row>
    <row r="791" spans="1:9" ht="29.25">
      <c r="A791" s="254" t="s">
        <v>417</v>
      </c>
      <c r="B791" s="255" t="s">
        <v>418</v>
      </c>
      <c r="C791" s="256">
        <v>1</v>
      </c>
      <c r="D791" s="273">
        <v>1</v>
      </c>
      <c r="E791" s="273">
        <v>0</v>
      </c>
      <c r="F791" s="246">
        <v>35.905099999999997</v>
      </c>
      <c r="G791" s="246">
        <v>31.013000000000002</v>
      </c>
      <c r="H791" s="257"/>
      <c r="I791" s="246">
        <v>35.905099999999997</v>
      </c>
    </row>
    <row r="792" spans="1:9">
      <c r="A792" s="254" t="s">
        <v>400</v>
      </c>
      <c r="B792" s="255" t="s">
        <v>401</v>
      </c>
      <c r="C792" s="256">
        <v>1</v>
      </c>
      <c r="D792" s="273">
        <v>1</v>
      </c>
      <c r="E792" s="273">
        <v>0</v>
      </c>
      <c r="F792" s="246">
        <v>11.4839</v>
      </c>
      <c r="G792" s="246">
        <v>2.3717000000000001</v>
      </c>
      <c r="H792" s="257"/>
      <c r="I792" s="246">
        <v>11.4839</v>
      </c>
    </row>
    <row r="793" spans="1:9" ht="15.75" thickBot="1">
      <c r="A793" s="248"/>
      <c r="B793" s="248"/>
      <c r="C793" s="248"/>
      <c r="D793" s="248"/>
      <c r="E793" s="248"/>
      <c r="F793" s="248"/>
      <c r="G793" s="249" t="s">
        <v>259</v>
      </c>
      <c r="H793" s="250"/>
      <c r="I793" s="251">
        <v>47.389000000000003</v>
      </c>
    </row>
    <row r="794" spans="1:9" ht="15.75" thickBot="1">
      <c r="A794" s="252" t="s">
        <v>260</v>
      </c>
      <c r="B794" s="252"/>
      <c r="C794" s="253" t="s">
        <v>244</v>
      </c>
      <c r="D794" s="253" t="s">
        <v>261</v>
      </c>
      <c r="E794" s="929" t="s">
        <v>246</v>
      </c>
      <c r="F794" s="930"/>
      <c r="G794" s="931" t="s">
        <v>262</v>
      </c>
      <c r="H794" s="931"/>
      <c r="I794" s="931"/>
    </row>
    <row r="795" spans="1:9">
      <c r="A795" s="254" t="s">
        <v>406</v>
      </c>
      <c r="B795" s="255" t="s">
        <v>407</v>
      </c>
      <c r="C795" s="256">
        <v>1</v>
      </c>
      <c r="D795" s="254" t="s">
        <v>40</v>
      </c>
      <c r="E795" s="257">
        <v>17.3733</v>
      </c>
      <c r="F795" s="257"/>
      <c r="G795" s="257"/>
      <c r="H795" s="257"/>
      <c r="I795" s="246">
        <v>17.3733</v>
      </c>
    </row>
    <row r="796" spans="1:9">
      <c r="A796" s="254" t="s">
        <v>419</v>
      </c>
      <c r="B796" s="255" t="s">
        <v>420</v>
      </c>
      <c r="C796" s="256">
        <v>1</v>
      </c>
      <c r="D796" s="254" t="s">
        <v>40</v>
      </c>
      <c r="E796" s="257">
        <v>23.904599999999999</v>
      </c>
      <c r="F796" s="257"/>
      <c r="G796" s="257"/>
      <c r="H796" s="257"/>
      <c r="I796" s="246">
        <v>23.904599999999999</v>
      </c>
    </row>
    <row r="797" spans="1:9">
      <c r="A797" s="254" t="s">
        <v>263</v>
      </c>
      <c r="B797" s="255" t="s">
        <v>264</v>
      </c>
      <c r="C797" s="256">
        <v>1</v>
      </c>
      <c r="D797" s="254" t="s">
        <v>40</v>
      </c>
      <c r="E797" s="257">
        <v>17.103000000000002</v>
      </c>
      <c r="F797" s="257"/>
      <c r="G797" s="257"/>
      <c r="H797" s="257"/>
      <c r="I797" s="246">
        <v>17.103000000000002</v>
      </c>
    </row>
    <row r="798" spans="1:9">
      <c r="A798" s="257"/>
      <c r="B798" s="257"/>
      <c r="C798" s="944" t="s">
        <v>265</v>
      </c>
      <c r="D798" s="945"/>
      <c r="E798" s="945"/>
      <c r="F798" s="945"/>
      <c r="G798" s="945"/>
      <c r="H798" s="946">
        <v>58.380899999999997</v>
      </c>
      <c r="I798" s="944"/>
    </row>
    <row r="799" spans="1:9" ht="15.75" thickBot="1">
      <c r="A799" s="248"/>
      <c r="B799" s="248"/>
      <c r="C799" s="933" t="s">
        <v>266</v>
      </c>
      <c r="D799" s="934"/>
      <c r="E799" s="934"/>
      <c r="F799" s="934"/>
      <c r="G799" s="934"/>
      <c r="H799" s="249"/>
      <c r="I799" s="251">
        <v>105.76990000000001</v>
      </c>
    </row>
    <row r="800" spans="1:9">
      <c r="A800" s="257"/>
      <c r="B800" s="257"/>
      <c r="C800" s="927" t="s">
        <v>267</v>
      </c>
      <c r="D800" s="932"/>
      <c r="E800" s="932"/>
      <c r="F800" s="932"/>
      <c r="G800" s="932"/>
      <c r="H800" s="260"/>
      <c r="I800" s="259">
        <v>10.6195</v>
      </c>
    </row>
    <row r="801" spans="1:11">
      <c r="A801" s="257"/>
      <c r="B801" s="257"/>
      <c r="C801" s="258"/>
      <c r="D801" s="258"/>
      <c r="E801" s="258"/>
      <c r="F801" s="258"/>
      <c r="G801" s="260" t="s">
        <v>268</v>
      </c>
      <c r="H801" s="258"/>
      <c r="I801" s="246" t="s">
        <v>116</v>
      </c>
    </row>
    <row r="802" spans="1:11" ht="15.75" thickBot="1">
      <c r="A802" s="248"/>
      <c r="B802" s="248"/>
      <c r="C802" s="250"/>
      <c r="D802" s="250"/>
      <c r="E802" s="250"/>
      <c r="F802" s="250"/>
      <c r="G802" s="249" t="s">
        <v>269</v>
      </c>
      <c r="H802" s="250"/>
      <c r="I802" s="250" t="s">
        <v>116</v>
      </c>
    </row>
    <row r="803" spans="1:11" ht="15.75" thickBot="1">
      <c r="A803" s="252" t="s">
        <v>270</v>
      </c>
      <c r="B803" s="252"/>
      <c r="C803" s="253" t="s">
        <v>244</v>
      </c>
      <c r="D803" s="253" t="s">
        <v>261</v>
      </c>
      <c r="E803" s="931" t="s">
        <v>271</v>
      </c>
      <c r="F803" s="931"/>
      <c r="G803" s="931" t="s">
        <v>272</v>
      </c>
      <c r="H803" s="931"/>
      <c r="I803" s="931"/>
    </row>
    <row r="804" spans="1:11">
      <c r="A804" s="242" t="s">
        <v>421</v>
      </c>
      <c r="B804" s="243" t="s">
        <v>422</v>
      </c>
      <c r="C804" s="244">
        <v>8.4500000000000006E-2</v>
      </c>
      <c r="D804" s="242" t="s">
        <v>38</v>
      </c>
      <c r="E804" s="242"/>
      <c r="F804" s="257" t="s">
        <v>866</v>
      </c>
      <c r="G804" s="257"/>
      <c r="H804" s="257"/>
      <c r="I804" s="306">
        <v>4.7061999999999999</v>
      </c>
    </row>
    <row r="805" spans="1:11" ht="15.75" thickBot="1">
      <c r="A805" s="248"/>
      <c r="B805" s="248"/>
      <c r="C805" s="933" t="s">
        <v>273</v>
      </c>
      <c r="D805" s="934"/>
      <c r="E805" s="934"/>
      <c r="F805" s="934"/>
      <c r="G805" s="934"/>
      <c r="H805" s="248"/>
      <c r="I805" s="262">
        <v>4.7061999999999999</v>
      </c>
    </row>
    <row r="806" spans="1:11" ht="15.75" thickBot="1">
      <c r="A806" s="252" t="s">
        <v>274</v>
      </c>
      <c r="B806" s="252"/>
      <c r="C806" s="253" t="s">
        <v>244</v>
      </c>
      <c r="D806" s="253" t="s">
        <v>261</v>
      </c>
      <c r="E806" s="931" t="s">
        <v>272</v>
      </c>
      <c r="F806" s="931"/>
      <c r="G806" s="931" t="s">
        <v>272</v>
      </c>
      <c r="H806" s="931"/>
      <c r="I806" s="931"/>
    </row>
    <row r="807" spans="1:11" ht="15.75" thickBot="1">
      <c r="A807" s="263"/>
      <c r="B807" s="263"/>
      <c r="C807" s="931" t="s">
        <v>276</v>
      </c>
      <c r="D807" s="935"/>
      <c r="E807" s="935"/>
      <c r="F807" s="935"/>
      <c r="G807" s="935"/>
      <c r="H807" s="264"/>
      <c r="I807" s="264"/>
    </row>
    <row r="808" spans="1:11" ht="15.75" thickBot="1">
      <c r="A808" s="252"/>
      <c r="B808" s="252"/>
      <c r="C808" s="265"/>
      <c r="D808" s="265"/>
      <c r="E808" s="265"/>
      <c r="F808" s="265"/>
      <c r="G808" s="265" t="s">
        <v>277</v>
      </c>
      <c r="H808" s="265"/>
      <c r="I808" s="266">
        <v>15.325699999999999</v>
      </c>
    </row>
    <row r="809" spans="1:11" ht="15.75" thickBot="1">
      <c r="A809" s="252" t="s">
        <v>278</v>
      </c>
      <c r="B809" s="252"/>
      <c r="C809" s="253" t="s">
        <v>279</v>
      </c>
      <c r="D809" s="253" t="s">
        <v>244</v>
      </c>
      <c r="E809" s="253" t="s">
        <v>261</v>
      </c>
      <c r="F809" s="931" t="s">
        <v>272</v>
      </c>
      <c r="G809" s="931"/>
      <c r="H809" s="931" t="s">
        <v>272</v>
      </c>
      <c r="I809" s="931"/>
    </row>
    <row r="810" spans="1:11">
      <c r="A810" s="242" t="s">
        <v>421</v>
      </c>
      <c r="B810" s="243" t="s">
        <v>423</v>
      </c>
      <c r="C810" s="242">
        <v>5914655</v>
      </c>
      <c r="D810" s="267">
        <v>8.0000000000000007E-5</v>
      </c>
      <c r="E810" s="242" t="s">
        <v>14</v>
      </c>
      <c r="F810" s="242"/>
      <c r="G810" s="268">
        <v>24.228899999999999</v>
      </c>
      <c r="H810" s="269"/>
      <c r="I810" s="246">
        <v>1.9E-3</v>
      </c>
    </row>
    <row r="811" spans="1:11" ht="15.75" thickBot="1">
      <c r="A811" s="270"/>
      <c r="B811" s="270"/>
      <c r="C811" s="933" t="s">
        <v>281</v>
      </c>
      <c r="D811" s="933"/>
      <c r="E811" s="933"/>
      <c r="F811" s="933"/>
      <c r="G811" s="933"/>
      <c r="H811" s="249"/>
      <c r="I811" s="251">
        <v>1.9E-3</v>
      </c>
    </row>
    <row r="812" spans="1:11" ht="15.75" thickBot="1">
      <c r="A812" s="936" t="s">
        <v>282</v>
      </c>
      <c r="B812" s="936"/>
      <c r="C812" s="938" t="s">
        <v>244</v>
      </c>
      <c r="D812" s="938" t="s">
        <v>261</v>
      </c>
      <c r="E812" s="940" t="s">
        <v>283</v>
      </c>
      <c r="F812" s="940"/>
      <c r="G812" s="940"/>
      <c r="H812" s="271"/>
      <c r="I812" s="938" t="s">
        <v>272</v>
      </c>
    </row>
    <row r="813" spans="1:11" ht="15.75" thickBot="1">
      <c r="A813" s="937"/>
      <c r="B813" s="937"/>
      <c r="C813" s="939"/>
      <c r="D813" s="939"/>
      <c r="E813" s="272" t="s">
        <v>284</v>
      </c>
      <c r="F813" s="272" t="s">
        <v>285</v>
      </c>
      <c r="G813" s="272" t="s">
        <v>286</v>
      </c>
      <c r="H813" s="272"/>
      <c r="I813" s="939"/>
    </row>
    <row r="814" spans="1:11">
      <c r="A814" s="242" t="s">
        <v>421</v>
      </c>
      <c r="B814" s="243" t="s">
        <v>423</v>
      </c>
      <c r="C814" s="244">
        <v>8.0000000000000007E-5</v>
      </c>
      <c r="D814" s="242" t="s">
        <v>287</v>
      </c>
      <c r="E814" s="242"/>
      <c r="F814" s="242"/>
      <c r="G814" s="273">
        <v>60.01</v>
      </c>
      <c r="H814" s="242"/>
      <c r="I814" s="307">
        <v>4.1000000000000003E-3</v>
      </c>
      <c r="K814" s="140">
        <v>5914479</v>
      </c>
    </row>
    <row r="815" spans="1:11">
      <c r="A815" s="274"/>
      <c r="B815" s="274"/>
      <c r="C815" s="944" t="s">
        <v>288</v>
      </c>
      <c r="D815" s="944"/>
      <c r="E815" s="944"/>
      <c r="F815" s="944"/>
      <c r="G815" s="944"/>
      <c r="H815" s="260"/>
      <c r="I815" s="308">
        <v>4.1000000000000003E-3</v>
      </c>
    </row>
    <row r="816" spans="1:11" ht="16.5" thickBot="1">
      <c r="A816" s="275"/>
      <c r="B816" s="275"/>
      <c r="C816" s="535"/>
      <c r="D816" s="575">
        <v>5212552</v>
      </c>
      <c r="E816" s="928" t="s">
        <v>289</v>
      </c>
      <c r="F816" s="928"/>
      <c r="G816" s="928"/>
      <c r="H816" s="275"/>
      <c r="I816" s="277">
        <v>15.3317</v>
      </c>
    </row>
    <row r="817" spans="1:9" ht="15.75" thickTop="1">
      <c r="A817" s="230" t="s">
        <v>291</v>
      </c>
    </row>
    <row r="819" spans="1:9" ht="23.25" thickBot="1">
      <c r="A819" s="231" t="s">
        <v>237</v>
      </c>
      <c r="B819" s="232"/>
      <c r="C819" s="232"/>
      <c r="D819" s="232"/>
      <c r="E819" s="232"/>
      <c r="F819" s="232"/>
      <c r="G819" s="232"/>
      <c r="H819" s="232"/>
      <c r="I819" s="233" t="s">
        <v>214</v>
      </c>
    </row>
    <row r="820" spans="1:9" ht="18.75" thickTop="1">
      <c r="A820" s="234" t="s">
        <v>238</v>
      </c>
      <c r="B820" s="234"/>
      <c r="C820" s="234"/>
      <c r="D820" s="234" t="s">
        <v>743</v>
      </c>
      <c r="E820" s="234"/>
      <c r="F820" s="234"/>
      <c r="G820" s="234"/>
      <c r="H820" s="234"/>
      <c r="I820" s="234"/>
    </row>
    <row r="821" spans="1:9" ht="15.75">
      <c r="A821" s="235" t="s">
        <v>239</v>
      </c>
      <c r="B821" s="235"/>
      <c r="C821" s="235"/>
      <c r="D821" s="235" t="s">
        <v>744</v>
      </c>
      <c r="E821" s="235"/>
      <c r="F821" s="235"/>
      <c r="G821" s="236" t="s">
        <v>240</v>
      </c>
      <c r="H821" s="237">
        <v>21.37</v>
      </c>
      <c r="I821" s="238" t="s">
        <v>14</v>
      </c>
    </row>
    <row r="822" spans="1:9" ht="16.5" thickBot="1">
      <c r="A822" s="239">
        <v>5914333</v>
      </c>
      <c r="B822" s="941" t="s">
        <v>424</v>
      </c>
      <c r="C822" s="941"/>
      <c r="D822" s="941"/>
      <c r="E822" s="941"/>
      <c r="F822" s="941"/>
      <c r="G822" s="941"/>
      <c r="H822" s="942" t="s">
        <v>242</v>
      </c>
      <c r="I822" s="943"/>
    </row>
    <row r="823" spans="1:9" ht="15.75" thickBot="1">
      <c r="A823" s="936" t="s">
        <v>243</v>
      </c>
      <c r="B823" s="936"/>
      <c r="C823" s="938" t="s">
        <v>244</v>
      </c>
      <c r="D823" s="929" t="s">
        <v>245</v>
      </c>
      <c r="E823" s="929"/>
      <c r="F823" s="929" t="s">
        <v>246</v>
      </c>
      <c r="G823" s="929"/>
      <c r="H823" s="240"/>
      <c r="I823" s="240" t="s">
        <v>247</v>
      </c>
    </row>
    <row r="824" spans="1:9" ht="15.75" thickBot="1">
      <c r="A824" s="937"/>
      <c r="B824" s="937"/>
      <c r="C824" s="939"/>
      <c r="D824" s="241" t="s">
        <v>248</v>
      </c>
      <c r="E824" s="241" t="s">
        <v>249</v>
      </c>
      <c r="F824" s="241" t="s">
        <v>250</v>
      </c>
      <c r="G824" s="241" t="s">
        <v>251</v>
      </c>
      <c r="H824" s="241"/>
      <c r="I824" s="241" t="s">
        <v>252</v>
      </c>
    </row>
    <row r="825" spans="1:9" ht="15" customHeight="1">
      <c r="A825" s="254" t="s">
        <v>425</v>
      </c>
      <c r="B825" s="255" t="s">
        <v>426</v>
      </c>
      <c r="C825" s="256">
        <v>2</v>
      </c>
      <c r="D825" s="273">
        <v>0.53</v>
      </c>
      <c r="E825" s="273">
        <v>0.47</v>
      </c>
      <c r="F825" s="246">
        <v>184.2517</v>
      </c>
      <c r="G825" s="246">
        <v>55.586599999999997</v>
      </c>
      <c r="H825" s="257"/>
      <c r="I825" s="246">
        <v>247.5582</v>
      </c>
    </row>
    <row r="826" spans="1:9" ht="15" customHeight="1">
      <c r="A826" s="254" t="s">
        <v>427</v>
      </c>
      <c r="B826" s="255" t="s">
        <v>428</v>
      </c>
      <c r="C826" s="256">
        <v>1</v>
      </c>
      <c r="D826" s="273">
        <v>1</v>
      </c>
      <c r="E826" s="273">
        <v>0</v>
      </c>
      <c r="F826" s="246">
        <v>211.94499999999999</v>
      </c>
      <c r="G826" s="246">
        <v>81.791700000000006</v>
      </c>
      <c r="H826" s="257"/>
      <c r="I826" s="246">
        <v>211.94499999999999</v>
      </c>
    </row>
    <row r="827" spans="1:9" ht="15.75" thickBot="1">
      <c r="A827" s="248"/>
      <c r="B827" s="248"/>
      <c r="C827" s="248"/>
      <c r="D827" s="248"/>
      <c r="E827" s="248"/>
      <c r="F827" s="248"/>
      <c r="G827" s="249" t="s">
        <v>259</v>
      </c>
      <c r="H827" s="250"/>
      <c r="I827" s="251">
        <v>459.50319999999999</v>
      </c>
    </row>
    <row r="828" spans="1:9" ht="15.75" thickBot="1">
      <c r="A828" s="252" t="s">
        <v>260</v>
      </c>
      <c r="B828" s="252"/>
      <c r="C828" s="253" t="s">
        <v>244</v>
      </c>
      <c r="D828" s="253" t="s">
        <v>261</v>
      </c>
      <c r="E828" s="929" t="s">
        <v>246</v>
      </c>
      <c r="F828" s="930"/>
      <c r="G828" s="931" t="s">
        <v>262</v>
      </c>
      <c r="H828" s="931"/>
      <c r="I828" s="931"/>
    </row>
    <row r="829" spans="1:9">
      <c r="A829" s="242" t="s">
        <v>263</v>
      </c>
      <c r="B829" s="243" t="s">
        <v>264</v>
      </c>
      <c r="C829" s="244">
        <v>2</v>
      </c>
      <c r="D829" s="242" t="s">
        <v>40</v>
      </c>
      <c r="E829" s="257">
        <v>17.103000000000002</v>
      </c>
      <c r="F829" s="257"/>
      <c r="G829" s="257"/>
      <c r="H829" s="257"/>
      <c r="I829" s="246">
        <v>34.206000000000003</v>
      </c>
    </row>
    <row r="830" spans="1:9">
      <c r="A830" s="257"/>
      <c r="B830" s="257"/>
      <c r="C830" s="944" t="s">
        <v>265</v>
      </c>
      <c r="D830" s="945"/>
      <c r="E830" s="945"/>
      <c r="F830" s="945"/>
      <c r="G830" s="945"/>
      <c r="H830" s="946">
        <v>34.206000000000003</v>
      </c>
      <c r="I830" s="944"/>
    </row>
    <row r="831" spans="1:9" ht="15.75" thickBot="1">
      <c r="A831" s="248"/>
      <c r="B831" s="248"/>
      <c r="C831" s="933" t="s">
        <v>266</v>
      </c>
      <c r="D831" s="934"/>
      <c r="E831" s="934"/>
      <c r="F831" s="934"/>
      <c r="G831" s="934"/>
      <c r="H831" s="250"/>
      <c r="I831" s="251">
        <v>493.70920000000001</v>
      </c>
    </row>
    <row r="832" spans="1:9">
      <c r="A832" s="257"/>
      <c r="B832" s="257"/>
      <c r="C832" s="927" t="s">
        <v>267</v>
      </c>
      <c r="D832" s="932"/>
      <c r="E832" s="932"/>
      <c r="F832" s="932"/>
      <c r="G832" s="932"/>
      <c r="H832" s="258"/>
      <c r="I832" s="259">
        <v>23.102900000000002</v>
      </c>
    </row>
    <row r="833" spans="1:9">
      <c r="A833" s="257"/>
      <c r="B833" s="257"/>
      <c r="C833" s="258"/>
      <c r="D833" s="258"/>
      <c r="E833" s="258"/>
      <c r="F833" s="258"/>
      <c r="G833" s="260" t="s">
        <v>268</v>
      </c>
      <c r="H833" s="258"/>
      <c r="I833" s="246" t="s">
        <v>116</v>
      </c>
    </row>
    <row r="834" spans="1:9" ht="15.75" thickBot="1">
      <c r="A834" s="248"/>
      <c r="B834" s="248"/>
      <c r="C834" s="250"/>
      <c r="D834" s="250"/>
      <c r="E834" s="250"/>
      <c r="F834" s="250"/>
      <c r="G834" s="249" t="s">
        <v>269</v>
      </c>
      <c r="H834" s="250"/>
      <c r="I834" s="250" t="s">
        <v>116</v>
      </c>
    </row>
    <row r="835" spans="1:9" ht="15.75" thickBot="1">
      <c r="A835" s="252" t="s">
        <v>270</v>
      </c>
      <c r="B835" s="252"/>
      <c r="C835" s="253" t="s">
        <v>244</v>
      </c>
      <c r="D835" s="253" t="s">
        <v>261</v>
      </c>
      <c r="E835" s="931" t="s">
        <v>271</v>
      </c>
      <c r="F835" s="931"/>
      <c r="G835" s="931" t="s">
        <v>272</v>
      </c>
      <c r="H835" s="931"/>
      <c r="I835" s="931"/>
    </row>
    <row r="836" spans="1:9" ht="15.75" thickBot="1">
      <c r="A836" s="263"/>
      <c r="B836" s="263"/>
      <c r="C836" s="931" t="s">
        <v>273</v>
      </c>
      <c r="D836" s="935"/>
      <c r="E836" s="935"/>
      <c r="F836" s="935"/>
      <c r="G836" s="935"/>
      <c r="H836" s="263"/>
      <c r="I836" s="263"/>
    </row>
    <row r="837" spans="1:9" ht="15.75" thickBot="1">
      <c r="A837" s="252" t="s">
        <v>274</v>
      </c>
      <c r="B837" s="252"/>
      <c r="C837" s="253" t="s">
        <v>244</v>
      </c>
      <c r="D837" s="253" t="s">
        <v>261</v>
      </c>
      <c r="E837" s="931" t="s">
        <v>272</v>
      </c>
      <c r="F837" s="931"/>
      <c r="G837" s="931" t="s">
        <v>272</v>
      </c>
      <c r="H837" s="931"/>
      <c r="I837" s="931"/>
    </row>
    <row r="838" spans="1:9" ht="15.75" thickBot="1">
      <c r="A838" s="263"/>
      <c r="B838" s="263"/>
      <c r="C838" s="931" t="s">
        <v>276</v>
      </c>
      <c r="D838" s="935"/>
      <c r="E838" s="935"/>
      <c r="F838" s="935"/>
      <c r="G838" s="935"/>
      <c r="H838" s="264"/>
      <c r="I838" s="264"/>
    </row>
    <row r="839" spans="1:9" ht="15.75" thickBot="1">
      <c r="A839" s="252"/>
      <c r="B839" s="252"/>
      <c r="C839" s="265"/>
      <c r="D839" s="265"/>
      <c r="E839" s="265"/>
      <c r="F839" s="265"/>
      <c r="G839" s="265" t="s">
        <v>277</v>
      </c>
      <c r="H839" s="265"/>
      <c r="I839" s="266">
        <v>23.102900000000002</v>
      </c>
    </row>
    <row r="840" spans="1:9" ht="15.75" thickBot="1">
      <c r="A840" s="252" t="s">
        <v>278</v>
      </c>
      <c r="B840" s="252"/>
      <c r="C840" s="253" t="s">
        <v>279</v>
      </c>
      <c r="D840" s="253" t="s">
        <v>244</v>
      </c>
      <c r="E840" s="253" t="s">
        <v>261</v>
      </c>
      <c r="F840" s="931" t="s">
        <v>272</v>
      </c>
      <c r="G840" s="931"/>
      <c r="H840" s="931" t="s">
        <v>272</v>
      </c>
      <c r="I840" s="931"/>
    </row>
    <row r="841" spans="1:9" ht="15.75" thickBot="1">
      <c r="A841" s="252"/>
      <c r="B841" s="252"/>
      <c r="C841" s="931" t="s">
        <v>281</v>
      </c>
      <c r="D841" s="931"/>
      <c r="E841" s="931"/>
      <c r="F841" s="931"/>
      <c r="G841" s="931"/>
      <c r="H841" s="265"/>
      <c r="I841" s="265"/>
    </row>
    <row r="842" spans="1:9" ht="15.75" thickBot="1">
      <c r="A842" s="936" t="s">
        <v>282</v>
      </c>
      <c r="B842" s="936"/>
      <c r="C842" s="938" t="s">
        <v>244</v>
      </c>
      <c r="D842" s="938" t="s">
        <v>261</v>
      </c>
      <c r="E842" s="940" t="s">
        <v>283</v>
      </c>
      <c r="F842" s="940"/>
      <c r="G842" s="940"/>
      <c r="H842" s="271"/>
      <c r="I842" s="938" t="s">
        <v>272</v>
      </c>
    </row>
    <row r="843" spans="1:9" ht="15.75" thickBot="1">
      <c r="A843" s="937"/>
      <c r="B843" s="937"/>
      <c r="C843" s="939"/>
      <c r="D843" s="939"/>
      <c r="E843" s="272" t="s">
        <v>284</v>
      </c>
      <c r="F843" s="272" t="s">
        <v>285</v>
      </c>
      <c r="G843" s="272" t="s">
        <v>286</v>
      </c>
      <c r="H843" s="272"/>
      <c r="I843" s="939"/>
    </row>
    <row r="844" spans="1:9">
      <c r="A844" s="278"/>
      <c r="B844" s="278"/>
      <c r="C844" s="927" t="s">
        <v>288</v>
      </c>
      <c r="D844" s="927"/>
      <c r="E844" s="927"/>
      <c r="F844" s="927"/>
      <c r="G844" s="927"/>
      <c r="H844" s="279"/>
      <c r="I844" s="279" t="s">
        <v>116</v>
      </c>
    </row>
    <row r="845" spans="1:9" ht="16.5" thickBot="1">
      <c r="A845" s="275"/>
      <c r="B845" s="275"/>
      <c r="C845" s="535"/>
      <c r="D845" s="575">
        <v>5914333</v>
      </c>
      <c r="E845" s="928" t="s">
        <v>289</v>
      </c>
      <c r="F845" s="928"/>
      <c r="G845" s="928"/>
      <c r="H845" s="275"/>
      <c r="I845" s="277">
        <v>23.102900000000002</v>
      </c>
    </row>
    <row r="846" spans="1:9" ht="15.75" thickTop="1">
      <c r="A846" s="230" t="s">
        <v>291</v>
      </c>
    </row>
    <row r="848" spans="1:9" ht="23.25" thickBot="1">
      <c r="A848" s="231" t="s">
        <v>237</v>
      </c>
      <c r="B848" s="232"/>
      <c r="C848" s="232"/>
      <c r="D848" s="232"/>
      <c r="E848" s="232"/>
      <c r="F848" s="232"/>
      <c r="G848" s="232"/>
      <c r="H848" s="232"/>
      <c r="I848" s="233" t="s">
        <v>214</v>
      </c>
    </row>
    <row r="849" spans="1:9" ht="18.75" thickTop="1">
      <c r="A849" s="234" t="s">
        <v>238</v>
      </c>
      <c r="B849" s="234"/>
      <c r="C849" s="234"/>
      <c r="D849" s="234" t="s">
        <v>743</v>
      </c>
      <c r="E849" s="234"/>
      <c r="F849" s="234"/>
      <c r="G849" s="234"/>
      <c r="H849" s="234"/>
      <c r="I849" s="234"/>
    </row>
    <row r="850" spans="1:9" ht="15.75">
      <c r="A850" s="235" t="s">
        <v>239</v>
      </c>
      <c r="B850" s="235"/>
      <c r="C850" s="235"/>
      <c r="D850" s="235" t="s">
        <v>744</v>
      </c>
      <c r="E850" s="235"/>
      <c r="F850" s="235"/>
      <c r="G850" s="236" t="s">
        <v>240</v>
      </c>
      <c r="H850" s="237">
        <v>11.84</v>
      </c>
      <c r="I850" s="238" t="s">
        <v>14</v>
      </c>
    </row>
    <row r="851" spans="1:9" ht="16.5" thickBot="1">
      <c r="A851" s="239">
        <v>5914655</v>
      </c>
      <c r="B851" s="941" t="s">
        <v>429</v>
      </c>
      <c r="C851" s="941"/>
      <c r="D851" s="941"/>
      <c r="E851" s="941"/>
      <c r="F851" s="941"/>
      <c r="G851" s="941"/>
      <c r="H851" s="942" t="s">
        <v>242</v>
      </c>
      <c r="I851" s="943"/>
    </row>
    <row r="852" spans="1:9" ht="15.75" thickBot="1">
      <c r="A852" s="936" t="s">
        <v>243</v>
      </c>
      <c r="B852" s="936"/>
      <c r="C852" s="938" t="s">
        <v>244</v>
      </c>
      <c r="D852" s="929" t="s">
        <v>245</v>
      </c>
      <c r="E852" s="929"/>
      <c r="F852" s="929" t="s">
        <v>246</v>
      </c>
      <c r="G852" s="929"/>
      <c r="H852" s="240"/>
      <c r="I852" s="240" t="s">
        <v>247</v>
      </c>
    </row>
    <row r="853" spans="1:9" ht="15.75" thickBot="1">
      <c r="A853" s="937"/>
      <c r="B853" s="937"/>
      <c r="C853" s="939"/>
      <c r="D853" s="241" t="s">
        <v>248</v>
      </c>
      <c r="E853" s="241" t="s">
        <v>249</v>
      </c>
      <c r="F853" s="241" t="s">
        <v>250</v>
      </c>
      <c r="G853" s="241" t="s">
        <v>251</v>
      </c>
      <c r="H853" s="241"/>
      <c r="I853" s="241" t="s">
        <v>252</v>
      </c>
    </row>
    <row r="854" spans="1:9">
      <c r="A854" s="242" t="s">
        <v>425</v>
      </c>
      <c r="B854" s="243" t="s">
        <v>426</v>
      </c>
      <c r="C854" s="244">
        <v>1</v>
      </c>
      <c r="D854" s="245">
        <v>1</v>
      </c>
      <c r="E854" s="245">
        <v>0</v>
      </c>
      <c r="F854" s="246">
        <v>184.2517</v>
      </c>
      <c r="G854" s="246">
        <v>55.586599999999997</v>
      </c>
      <c r="H854" s="257"/>
      <c r="I854" s="246">
        <v>184.2517</v>
      </c>
    </row>
    <row r="855" spans="1:9" ht="15.75" thickBot="1">
      <c r="A855" s="248"/>
      <c r="B855" s="248"/>
      <c r="C855" s="248"/>
      <c r="D855" s="248"/>
      <c r="E855" s="248"/>
      <c r="F855" s="248"/>
      <c r="G855" s="249" t="s">
        <v>259</v>
      </c>
      <c r="H855" s="250"/>
      <c r="I855" s="251">
        <v>184.2517</v>
      </c>
    </row>
    <row r="856" spans="1:9" ht="15.75" thickBot="1">
      <c r="A856" s="252" t="s">
        <v>260</v>
      </c>
      <c r="B856" s="252"/>
      <c r="C856" s="253" t="s">
        <v>244</v>
      </c>
      <c r="D856" s="253" t="s">
        <v>261</v>
      </c>
      <c r="E856" s="929" t="s">
        <v>246</v>
      </c>
      <c r="F856" s="930"/>
      <c r="G856" s="931" t="s">
        <v>262</v>
      </c>
      <c r="H856" s="931"/>
      <c r="I856" s="931"/>
    </row>
    <row r="857" spans="1:9">
      <c r="A857" s="242" t="s">
        <v>263</v>
      </c>
      <c r="B857" s="243" t="s">
        <v>264</v>
      </c>
      <c r="C857" s="244">
        <v>6</v>
      </c>
      <c r="D857" s="242" t="s">
        <v>40</v>
      </c>
      <c r="E857" s="257">
        <v>17.103000000000002</v>
      </c>
      <c r="F857" s="257"/>
      <c r="G857" s="257"/>
      <c r="H857" s="257"/>
      <c r="I857" s="246">
        <v>102.61799999999999</v>
      </c>
    </row>
    <row r="858" spans="1:9">
      <c r="A858" s="257"/>
      <c r="B858" s="257"/>
      <c r="C858" s="944" t="s">
        <v>265</v>
      </c>
      <c r="D858" s="945"/>
      <c r="E858" s="945"/>
      <c r="F858" s="945"/>
      <c r="G858" s="945"/>
      <c r="H858" s="946">
        <v>102.61799999999999</v>
      </c>
      <c r="I858" s="944"/>
    </row>
    <row r="859" spans="1:9" ht="15.75" thickBot="1">
      <c r="A859" s="248"/>
      <c r="B859" s="248"/>
      <c r="C859" s="933" t="s">
        <v>266</v>
      </c>
      <c r="D859" s="934"/>
      <c r="E859" s="934"/>
      <c r="F859" s="934"/>
      <c r="G859" s="934"/>
      <c r="H859" s="249"/>
      <c r="I859" s="251">
        <v>286.86970000000002</v>
      </c>
    </row>
    <row r="860" spans="1:9">
      <c r="A860" s="257"/>
      <c r="B860" s="257"/>
      <c r="C860" s="927" t="s">
        <v>267</v>
      </c>
      <c r="D860" s="932"/>
      <c r="E860" s="932"/>
      <c r="F860" s="932"/>
      <c r="G860" s="932"/>
      <c r="H860" s="260"/>
      <c r="I860" s="259">
        <v>24.228899999999999</v>
      </c>
    </row>
    <row r="861" spans="1:9">
      <c r="A861" s="257"/>
      <c r="B861" s="257"/>
      <c r="C861" s="258"/>
      <c r="D861" s="258"/>
      <c r="E861" s="258"/>
      <c r="F861" s="258"/>
      <c r="G861" s="260" t="s">
        <v>268</v>
      </c>
      <c r="H861" s="258"/>
      <c r="I861" s="246" t="s">
        <v>116</v>
      </c>
    </row>
    <row r="862" spans="1:9" ht="15.75" thickBot="1">
      <c r="A862" s="248"/>
      <c r="B862" s="248"/>
      <c r="C862" s="250"/>
      <c r="D862" s="250"/>
      <c r="E862" s="250"/>
      <c r="F862" s="250"/>
      <c r="G862" s="249" t="s">
        <v>269</v>
      </c>
      <c r="H862" s="250"/>
      <c r="I862" s="250" t="s">
        <v>116</v>
      </c>
    </row>
    <row r="863" spans="1:9" ht="15.75" thickBot="1">
      <c r="A863" s="252" t="s">
        <v>270</v>
      </c>
      <c r="B863" s="252"/>
      <c r="C863" s="253" t="s">
        <v>244</v>
      </c>
      <c r="D863" s="253" t="s">
        <v>261</v>
      </c>
      <c r="E863" s="931" t="s">
        <v>271</v>
      </c>
      <c r="F863" s="931"/>
      <c r="G863" s="931" t="s">
        <v>272</v>
      </c>
      <c r="H863" s="931"/>
      <c r="I863" s="931"/>
    </row>
    <row r="864" spans="1:9" ht="15.75" thickBot="1">
      <c r="A864" s="263"/>
      <c r="B864" s="263"/>
      <c r="C864" s="931" t="s">
        <v>273</v>
      </c>
      <c r="D864" s="935"/>
      <c r="E864" s="935"/>
      <c r="F864" s="935"/>
      <c r="G864" s="935"/>
      <c r="H864" s="263"/>
      <c r="I864" s="263"/>
    </row>
    <row r="865" spans="1:10" ht="15.75" thickBot="1">
      <c r="A865" s="252" t="s">
        <v>274</v>
      </c>
      <c r="B865" s="252"/>
      <c r="C865" s="253" t="s">
        <v>244</v>
      </c>
      <c r="D865" s="253" t="s">
        <v>261</v>
      </c>
      <c r="E865" s="931" t="s">
        <v>272</v>
      </c>
      <c r="F865" s="931"/>
      <c r="G865" s="931" t="s">
        <v>272</v>
      </c>
      <c r="H865" s="931"/>
      <c r="I865" s="931"/>
    </row>
    <row r="866" spans="1:10" ht="15.75" thickBot="1">
      <c r="A866" s="263"/>
      <c r="B866" s="263"/>
      <c r="C866" s="931" t="s">
        <v>276</v>
      </c>
      <c r="D866" s="935"/>
      <c r="E866" s="935"/>
      <c r="F866" s="935"/>
      <c r="G866" s="935"/>
      <c r="H866" s="264"/>
      <c r="I866" s="264"/>
    </row>
    <row r="867" spans="1:10" ht="15.75" thickBot="1">
      <c r="A867" s="252"/>
      <c r="B867" s="252"/>
      <c r="C867" s="265"/>
      <c r="D867" s="265"/>
      <c r="E867" s="265"/>
      <c r="F867" s="265"/>
      <c r="G867" s="265" t="s">
        <v>277</v>
      </c>
      <c r="H867" s="265"/>
      <c r="I867" s="266">
        <v>24.228899999999999</v>
      </c>
    </row>
    <row r="868" spans="1:10" ht="15.75" thickBot="1">
      <c r="A868" s="252" t="s">
        <v>278</v>
      </c>
      <c r="B868" s="252"/>
      <c r="C868" s="253" t="s">
        <v>279</v>
      </c>
      <c r="D868" s="253" t="s">
        <v>244</v>
      </c>
      <c r="E868" s="253" t="s">
        <v>261</v>
      </c>
      <c r="F868" s="931" t="s">
        <v>272</v>
      </c>
      <c r="G868" s="931"/>
      <c r="H868" s="931" t="s">
        <v>272</v>
      </c>
      <c r="I868" s="931"/>
    </row>
    <row r="869" spans="1:10" ht="15.75" thickBot="1">
      <c r="A869" s="252"/>
      <c r="B869" s="252"/>
      <c r="C869" s="931" t="s">
        <v>281</v>
      </c>
      <c r="D869" s="931"/>
      <c r="E869" s="931"/>
      <c r="F869" s="931"/>
      <c r="G869" s="931"/>
      <c r="H869" s="265"/>
      <c r="I869" s="265"/>
    </row>
    <row r="870" spans="1:10" ht="15.75" thickBot="1">
      <c r="A870" s="936" t="s">
        <v>282</v>
      </c>
      <c r="B870" s="936"/>
      <c r="C870" s="938" t="s">
        <v>244</v>
      </c>
      <c r="D870" s="938" t="s">
        <v>261</v>
      </c>
      <c r="E870" s="940" t="s">
        <v>283</v>
      </c>
      <c r="F870" s="940"/>
      <c r="G870" s="940"/>
      <c r="H870" s="271"/>
      <c r="I870" s="938" t="s">
        <v>272</v>
      </c>
    </row>
    <row r="871" spans="1:10" ht="15.75" thickBot="1">
      <c r="A871" s="937"/>
      <c r="B871" s="937"/>
      <c r="C871" s="939"/>
      <c r="D871" s="939"/>
      <c r="E871" s="272" t="s">
        <v>284</v>
      </c>
      <c r="F871" s="272" t="s">
        <v>285</v>
      </c>
      <c r="G871" s="272" t="s">
        <v>286</v>
      </c>
      <c r="H871" s="272"/>
      <c r="I871" s="939"/>
    </row>
    <row r="872" spans="1:10">
      <c r="A872" s="278"/>
      <c r="B872" s="278"/>
      <c r="C872" s="927" t="s">
        <v>288</v>
      </c>
      <c r="D872" s="927"/>
      <c r="E872" s="927"/>
      <c r="F872" s="927"/>
      <c r="G872" s="927"/>
      <c r="H872" s="279"/>
      <c r="I872" s="279" t="s">
        <v>116</v>
      </c>
    </row>
    <row r="873" spans="1:10" ht="16.5" thickBot="1">
      <c r="A873" s="275"/>
      <c r="B873" s="275"/>
      <c r="C873" s="535"/>
      <c r="D873" s="575">
        <v>5914655</v>
      </c>
      <c r="E873" s="928" t="s">
        <v>289</v>
      </c>
      <c r="F873" s="928"/>
      <c r="G873" s="928"/>
      <c r="H873" s="275"/>
      <c r="I873" s="277">
        <v>24.228899999999999</v>
      </c>
      <c r="J873" s="584"/>
    </row>
    <row r="874" spans="1:10" ht="15.75" thickTop="1">
      <c r="A874" s="230" t="s">
        <v>291</v>
      </c>
    </row>
    <row r="876" spans="1:10" ht="23.25" thickBot="1">
      <c r="A876" s="231" t="s">
        <v>237</v>
      </c>
      <c r="B876" s="232"/>
      <c r="C876" s="232"/>
      <c r="D876" s="232"/>
      <c r="E876" s="232"/>
      <c r="F876" s="232"/>
      <c r="G876" s="232"/>
      <c r="H876" s="232"/>
      <c r="I876" s="233" t="s">
        <v>214</v>
      </c>
    </row>
    <row r="877" spans="1:10" ht="18.75" thickTop="1">
      <c r="A877" s="234" t="s">
        <v>238</v>
      </c>
      <c r="B877" s="234"/>
      <c r="C877" s="234"/>
      <c r="D877" s="234" t="s">
        <v>743</v>
      </c>
      <c r="E877" s="234"/>
      <c r="F877" s="234"/>
      <c r="G877" s="234"/>
      <c r="H877" s="234"/>
      <c r="I877" s="234"/>
    </row>
    <row r="878" spans="1:10" ht="15.75">
      <c r="A878" s="235" t="s">
        <v>239</v>
      </c>
      <c r="B878" s="235"/>
      <c r="C878" s="235"/>
      <c r="D878" s="235" t="s">
        <v>744</v>
      </c>
      <c r="E878" s="235"/>
      <c r="F878" s="235"/>
      <c r="G878" s="236" t="s">
        <v>240</v>
      </c>
      <c r="H878" s="237">
        <v>372.88</v>
      </c>
      <c r="I878" s="238" t="s">
        <v>287</v>
      </c>
    </row>
    <row r="879" spans="1:10" ht="16.5" thickBot="1">
      <c r="A879" s="239">
        <v>5914479</v>
      </c>
      <c r="B879" s="941" t="s">
        <v>430</v>
      </c>
      <c r="C879" s="941"/>
      <c r="D879" s="941"/>
      <c r="E879" s="941"/>
      <c r="F879" s="941"/>
      <c r="G879" s="941"/>
      <c r="H879" s="942" t="s">
        <v>242</v>
      </c>
      <c r="I879" s="943"/>
    </row>
    <row r="880" spans="1:10" ht="15.75" thickBot="1">
      <c r="A880" s="936" t="s">
        <v>243</v>
      </c>
      <c r="B880" s="936"/>
      <c r="C880" s="938" t="s">
        <v>244</v>
      </c>
      <c r="D880" s="929" t="s">
        <v>245</v>
      </c>
      <c r="E880" s="929"/>
      <c r="F880" s="929" t="s">
        <v>246</v>
      </c>
      <c r="G880" s="929"/>
      <c r="H880" s="240"/>
      <c r="I880" s="240" t="s">
        <v>247</v>
      </c>
    </row>
    <row r="881" spans="1:9" ht="15.75" thickBot="1">
      <c r="A881" s="937"/>
      <c r="B881" s="937"/>
      <c r="C881" s="939"/>
      <c r="D881" s="241" t="s">
        <v>248</v>
      </c>
      <c r="E881" s="241" t="s">
        <v>249</v>
      </c>
      <c r="F881" s="241" t="s">
        <v>250</v>
      </c>
      <c r="G881" s="241" t="s">
        <v>251</v>
      </c>
      <c r="H881" s="241"/>
      <c r="I881" s="241" t="s">
        <v>252</v>
      </c>
    </row>
    <row r="882" spans="1:9">
      <c r="A882" s="242" t="s">
        <v>425</v>
      </c>
      <c r="B882" s="243" t="s">
        <v>426</v>
      </c>
      <c r="C882" s="244">
        <v>1</v>
      </c>
      <c r="D882" s="245">
        <v>1</v>
      </c>
      <c r="E882" s="245">
        <v>0</v>
      </c>
      <c r="F882" s="246">
        <v>184.2517</v>
      </c>
      <c r="G882" s="246">
        <v>55.586599999999997</v>
      </c>
      <c r="H882" s="257"/>
      <c r="I882" s="246">
        <v>184.2517</v>
      </c>
    </row>
    <row r="883" spans="1:9" ht="15.75" thickBot="1">
      <c r="A883" s="248"/>
      <c r="B883" s="248"/>
      <c r="C883" s="248"/>
      <c r="D883" s="248"/>
      <c r="E883" s="248"/>
      <c r="F883" s="248"/>
      <c r="G883" s="249" t="s">
        <v>259</v>
      </c>
      <c r="H883" s="250"/>
      <c r="I883" s="251">
        <v>184.2517</v>
      </c>
    </row>
    <row r="884" spans="1:9" ht="15.75" thickBot="1">
      <c r="A884" s="252" t="s">
        <v>260</v>
      </c>
      <c r="B884" s="252"/>
      <c r="C884" s="253" t="s">
        <v>244</v>
      </c>
      <c r="D884" s="253" t="s">
        <v>261</v>
      </c>
      <c r="E884" s="929" t="s">
        <v>246</v>
      </c>
      <c r="F884" s="930"/>
      <c r="G884" s="931" t="s">
        <v>262</v>
      </c>
      <c r="H884" s="931"/>
      <c r="I884" s="931"/>
    </row>
    <row r="885" spans="1:9">
      <c r="A885" s="257"/>
      <c r="B885" s="257"/>
      <c r="C885" s="927" t="s">
        <v>265</v>
      </c>
      <c r="D885" s="932"/>
      <c r="E885" s="932"/>
      <c r="F885" s="932"/>
      <c r="G885" s="932"/>
      <c r="H885" s="932" t="s">
        <v>116</v>
      </c>
      <c r="I885" s="932"/>
    </row>
    <row r="886" spans="1:9" ht="15.75" thickBot="1">
      <c r="A886" s="248"/>
      <c r="B886" s="248"/>
      <c r="C886" s="933" t="s">
        <v>266</v>
      </c>
      <c r="D886" s="934"/>
      <c r="E886" s="934"/>
      <c r="F886" s="934"/>
      <c r="G886" s="934"/>
      <c r="H886" s="250"/>
      <c r="I886" s="251">
        <v>184.2517</v>
      </c>
    </row>
    <row r="887" spans="1:9">
      <c r="A887" s="257"/>
      <c r="B887" s="257"/>
      <c r="C887" s="927" t="s">
        <v>267</v>
      </c>
      <c r="D887" s="932"/>
      <c r="E887" s="932"/>
      <c r="F887" s="932"/>
      <c r="G887" s="932"/>
      <c r="H887" s="258"/>
      <c r="I887" s="259">
        <v>0.49409999999999998</v>
      </c>
    </row>
    <row r="888" spans="1:9">
      <c r="A888" s="257"/>
      <c r="B888" s="257"/>
      <c r="C888" s="258"/>
      <c r="D888" s="258"/>
      <c r="E888" s="258"/>
      <c r="F888" s="258"/>
      <c r="G888" s="260" t="s">
        <v>268</v>
      </c>
      <c r="H888" s="258"/>
      <c r="I888" s="246" t="s">
        <v>116</v>
      </c>
    </row>
    <row r="889" spans="1:9" ht="15.75" thickBot="1">
      <c r="A889" s="248"/>
      <c r="B889" s="248"/>
      <c r="C889" s="250"/>
      <c r="D889" s="250"/>
      <c r="E889" s="250"/>
      <c r="F889" s="250"/>
      <c r="G889" s="249" t="s">
        <v>269</v>
      </c>
      <c r="H889" s="250"/>
      <c r="I889" s="250" t="s">
        <v>116</v>
      </c>
    </row>
    <row r="890" spans="1:9" ht="15.75" thickBot="1">
      <c r="A890" s="252" t="s">
        <v>270</v>
      </c>
      <c r="B890" s="252"/>
      <c r="C890" s="253" t="s">
        <v>244</v>
      </c>
      <c r="D890" s="253" t="s">
        <v>261</v>
      </c>
      <c r="E890" s="931" t="s">
        <v>271</v>
      </c>
      <c r="F890" s="931"/>
      <c r="G890" s="931" t="s">
        <v>272</v>
      </c>
      <c r="H890" s="931"/>
      <c r="I890" s="931"/>
    </row>
    <row r="891" spans="1:9" ht="15.75" thickBot="1">
      <c r="A891" s="263"/>
      <c r="B891" s="263"/>
      <c r="C891" s="931" t="s">
        <v>273</v>
      </c>
      <c r="D891" s="935"/>
      <c r="E891" s="935"/>
      <c r="F891" s="935"/>
      <c r="G891" s="935"/>
      <c r="H891" s="263"/>
      <c r="I891" s="263"/>
    </row>
    <row r="892" spans="1:9" ht="15.75" thickBot="1">
      <c r="A892" s="252" t="s">
        <v>274</v>
      </c>
      <c r="B892" s="252"/>
      <c r="C892" s="253" t="s">
        <v>244</v>
      </c>
      <c r="D892" s="253" t="s">
        <v>261</v>
      </c>
      <c r="E892" s="931" t="s">
        <v>272</v>
      </c>
      <c r="F892" s="931"/>
      <c r="G892" s="931" t="s">
        <v>272</v>
      </c>
      <c r="H892" s="931"/>
      <c r="I892" s="931"/>
    </row>
    <row r="893" spans="1:9" ht="15.75" thickBot="1">
      <c r="A893" s="263"/>
      <c r="B893" s="263"/>
      <c r="C893" s="931" t="s">
        <v>276</v>
      </c>
      <c r="D893" s="935"/>
      <c r="E893" s="935"/>
      <c r="F893" s="935"/>
      <c r="G893" s="935"/>
      <c r="H893" s="264"/>
      <c r="I893" s="264"/>
    </row>
    <row r="894" spans="1:9" ht="15.75" thickBot="1">
      <c r="A894" s="252"/>
      <c r="B894" s="252"/>
      <c r="C894" s="265"/>
      <c r="D894" s="265"/>
      <c r="E894" s="265"/>
      <c r="F894" s="265"/>
      <c r="G894" s="265" t="s">
        <v>277</v>
      </c>
      <c r="H894" s="265"/>
      <c r="I894" s="266">
        <v>0.49409999999999998</v>
      </c>
    </row>
    <row r="895" spans="1:9" ht="15.75" thickBot="1">
      <c r="A895" s="252" t="s">
        <v>278</v>
      </c>
      <c r="B895" s="252"/>
      <c r="C895" s="253" t="s">
        <v>279</v>
      </c>
      <c r="D895" s="253" t="s">
        <v>244</v>
      </c>
      <c r="E895" s="253" t="s">
        <v>261</v>
      </c>
      <c r="F895" s="931" t="s">
        <v>272</v>
      </c>
      <c r="G895" s="931"/>
      <c r="H895" s="931" t="s">
        <v>272</v>
      </c>
      <c r="I895" s="931"/>
    </row>
    <row r="896" spans="1:9" ht="15.75" thickBot="1">
      <c r="A896" s="252"/>
      <c r="B896" s="252"/>
      <c r="C896" s="931" t="s">
        <v>281</v>
      </c>
      <c r="D896" s="931"/>
      <c r="E896" s="931"/>
      <c r="F896" s="931"/>
      <c r="G896" s="931"/>
      <c r="H896" s="265"/>
      <c r="I896" s="265"/>
    </row>
    <row r="897" spans="1:9" ht="15.75" thickBot="1">
      <c r="A897" s="936" t="s">
        <v>282</v>
      </c>
      <c r="B897" s="936"/>
      <c r="C897" s="938" t="s">
        <v>244</v>
      </c>
      <c r="D897" s="938" t="s">
        <v>261</v>
      </c>
      <c r="E897" s="940" t="s">
        <v>283</v>
      </c>
      <c r="F897" s="940"/>
      <c r="G897" s="940"/>
      <c r="H897" s="271"/>
      <c r="I897" s="938" t="s">
        <v>272</v>
      </c>
    </row>
    <row r="898" spans="1:9" ht="15.75" thickBot="1">
      <c r="A898" s="937"/>
      <c r="B898" s="937"/>
      <c r="C898" s="939"/>
      <c r="D898" s="939"/>
      <c r="E898" s="272" t="s">
        <v>284</v>
      </c>
      <c r="F898" s="272" t="s">
        <v>285</v>
      </c>
      <c r="G898" s="272" t="s">
        <v>286</v>
      </c>
      <c r="H898" s="272"/>
      <c r="I898" s="939"/>
    </row>
    <row r="899" spans="1:9">
      <c r="A899" s="278"/>
      <c r="B899" s="278"/>
      <c r="C899" s="927" t="s">
        <v>288</v>
      </c>
      <c r="D899" s="927"/>
      <c r="E899" s="927"/>
      <c r="F899" s="927"/>
      <c r="G899" s="927"/>
      <c r="H899" s="279"/>
      <c r="I899" s="279" t="s">
        <v>116</v>
      </c>
    </row>
    <row r="900" spans="1:9" ht="16.5" thickBot="1">
      <c r="A900" s="275"/>
      <c r="B900" s="275"/>
      <c r="C900" s="535"/>
      <c r="D900" s="575">
        <v>5914479</v>
      </c>
      <c r="E900" s="928" t="s">
        <v>289</v>
      </c>
      <c r="F900" s="928"/>
      <c r="G900" s="928"/>
      <c r="H900" s="275"/>
      <c r="I900" s="277">
        <v>0.49409999999999998</v>
      </c>
    </row>
    <row r="901" spans="1:9" ht="15.75" thickTop="1">
      <c r="A901" s="230" t="s">
        <v>291</v>
      </c>
    </row>
    <row r="903" spans="1:9" ht="23.25" thickBot="1">
      <c r="A903" s="231" t="s">
        <v>237</v>
      </c>
      <c r="B903" s="232"/>
      <c r="C903" s="232"/>
      <c r="D903" s="232"/>
      <c r="E903" s="232"/>
      <c r="F903" s="232"/>
      <c r="G903" s="232"/>
      <c r="H903" s="232"/>
      <c r="I903" s="233" t="s">
        <v>214</v>
      </c>
    </row>
    <row r="904" spans="1:9" ht="18.75" thickTop="1">
      <c r="A904" s="234" t="s">
        <v>238</v>
      </c>
      <c r="B904" s="234"/>
      <c r="C904" s="234"/>
      <c r="D904" s="234" t="s">
        <v>743</v>
      </c>
      <c r="E904" s="234"/>
      <c r="F904" s="234"/>
      <c r="G904" s="234"/>
      <c r="H904" s="234"/>
      <c r="I904" s="234"/>
    </row>
    <row r="905" spans="1:9" ht="15.75">
      <c r="A905" s="235" t="s">
        <v>239</v>
      </c>
      <c r="B905" s="235"/>
      <c r="C905" s="235"/>
      <c r="D905" s="235" t="s">
        <v>744</v>
      </c>
      <c r="E905" s="235"/>
      <c r="F905" s="235"/>
      <c r="G905" s="236" t="s">
        <v>240</v>
      </c>
      <c r="H905" s="237">
        <v>125.5</v>
      </c>
      <c r="I905" s="238" t="s">
        <v>287</v>
      </c>
    </row>
    <row r="906" spans="1:9" ht="16.5" thickBot="1">
      <c r="A906" s="239">
        <v>5915324</v>
      </c>
      <c r="B906" s="941" t="s">
        <v>387</v>
      </c>
      <c r="C906" s="941"/>
      <c r="D906" s="941"/>
      <c r="E906" s="941"/>
      <c r="F906" s="941"/>
      <c r="G906" s="941"/>
      <c r="H906" s="942" t="s">
        <v>242</v>
      </c>
      <c r="I906" s="943"/>
    </row>
    <row r="907" spans="1:9" ht="15.75" thickBot="1">
      <c r="A907" s="936" t="s">
        <v>243</v>
      </c>
      <c r="B907" s="936"/>
      <c r="C907" s="938" t="s">
        <v>244</v>
      </c>
      <c r="D907" s="929" t="s">
        <v>245</v>
      </c>
      <c r="E907" s="929"/>
      <c r="F907" s="929" t="s">
        <v>246</v>
      </c>
      <c r="G907" s="929"/>
      <c r="H907" s="240"/>
      <c r="I907" s="240" t="s">
        <v>247</v>
      </c>
    </row>
    <row r="908" spans="1:9" ht="15.75" thickBot="1">
      <c r="A908" s="937"/>
      <c r="B908" s="937"/>
      <c r="C908" s="939"/>
      <c r="D908" s="241" t="s">
        <v>248</v>
      </c>
      <c r="E908" s="241" t="s">
        <v>249</v>
      </c>
      <c r="F908" s="241" t="s">
        <v>250</v>
      </c>
      <c r="G908" s="241" t="s">
        <v>251</v>
      </c>
      <c r="H908" s="241"/>
      <c r="I908" s="241" t="s">
        <v>252</v>
      </c>
    </row>
    <row r="909" spans="1:9">
      <c r="A909" s="242" t="s">
        <v>217</v>
      </c>
      <c r="B909" s="243" t="s">
        <v>218</v>
      </c>
      <c r="C909" s="244">
        <v>1</v>
      </c>
      <c r="D909" s="245">
        <v>1</v>
      </c>
      <c r="E909" s="245">
        <v>0</v>
      </c>
      <c r="F909" s="246">
        <v>106.6888</v>
      </c>
      <c r="G909" s="246">
        <v>44.42</v>
      </c>
      <c r="H909" s="257"/>
      <c r="I909" s="246">
        <v>106.6888</v>
      </c>
    </row>
    <row r="910" spans="1:9" ht="15.75" thickBot="1">
      <c r="A910" s="248"/>
      <c r="B910" s="248"/>
      <c r="C910" s="248"/>
      <c r="D910" s="248"/>
      <c r="E910" s="248"/>
      <c r="F910" s="248"/>
      <c r="G910" s="249" t="s">
        <v>259</v>
      </c>
      <c r="H910" s="250"/>
      <c r="I910" s="251">
        <v>106.6888</v>
      </c>
    </row>
    <row r="911" spans="1:9" ht="15.75" thickBot="1">
      <c r="A911" s="252" t="s">
        <v>260</v>
      </c>
      <c r="B911" s="252"/>
      <c r="C911" s="253" t="s">
        <v>244</v>
      </c>
      <c r="D911" s="253" t="s">
        <v>261</v>
      </c>
      <c r="E911" s="929" t="s">
        <v>246</v>
      </c>
      <c r="F911" s="930"/>
      <c r="G911" s="931" t="s">
        <v>262</v>
      </c>
      <c r="H911" s="931"/>
      <c r="I911" s="931"/>
    </row>
    <row r="912" spans="1:9">
      <c r="A912" s="257"/>
      <c r="B912" s="257"/>
      <c r="C912" s="927" t="s">
        <v>265</v>
      </c>
      <c r="D912" s="932"/>
      <c r="E912" s="932"/>
      <c r="F912" s="932"/>
      <c r="G912" s="932"/>
      <c r="H912" s="932" t="s">
        <v>116</v>
      </c>
      <c r="I912" s="932"/>
    </row>
    <row r="913" spans="1:9" ht="15.75" thickBot="1">
      <c r="A913" s="248"/>
      <c r="B913" s="248"/>
      <c r="C913" s="933" t="s">
        <v>266</v>
      </c>
      <c r="D913" s="934"/>
      <c r="E913" s="934"/>
      <c r="F913" s="934"/>
      <c r="G913" s="934"/>
      <c r="H913" s="250"/>
      <c r="I913" s="251">
        <v>106.6888</v>
      </c>
    </row>
    <row r="914" spans="1:9">
      <c r="A914" s="257"/>
      <c r="B914" s="257"/>
      <c r="C914" s="927" t="s">
        <v>267</v>
      </c>
      <c r="D914" s="932"/>
      <c r="E914" s="932"/>
      <c r="F914" s="932"/>
      <c r="G914" s="932"/>
      <c r="H914" s="258"/>
      <c r="I914" s="259">
        <v>0.85009999999999997</v>
      </c>
    </row>
    <row r="915" spans="1:9">
      <c r="A915" s="257"/>
      <c r="B915" s="257"/>
      <c r="C915" s="258"/>
      <c r="D915" s="258"/>
      <c r="E915" s="258"/>
      <c r="F915" s="258"/>
      <c r="G915" s="260" t="s">
        <v>268</v>
      </c>
      <c r="H915" s="258"/>
      <c r="I915" s="246" t="s">
        <v>116</v>
      </c>
    </row>
    <row r="916" spans="1:9" ht="15.75" thickBot="1">
      <c r="A916" s="248"/>
      <c r="B916" s="248"/>
      <c r="C916" s="250"/>
      <c r="D916" s="250"/>
      <c r="E916" s="250"/>
      <c r="F916" s="250"/>
      <c r="G916" s="249" t="s">
        <v>269</v>
      </c>
      <c r="H916" s="250"/>
      <c r="I916" s="250" t="s">
        <v>116</v>
      </c>
    </row>
    <row r="917" spans="1:9" ht="15.75" thickBot="1">
      <c r="A917" s="252" t="s">
        <v>270</v>
      </c>
      <c r="B917" s="252"/>
      <c r="C917" s="253" t="s">
        <v>244</v>
      </c>
      <c r="D917" s="253" t="s">
        <v>261</v>
      </c>
      <c r="E917" s="931" t="s">
        <v>271</v>
      </c>
      <c r="F917" s="931"/>
      <c r="G917" s="931" t="s">
        <v>272</v>
      </c>
      <c r="H917" s="931"/>
      <c r="I917" s="931"/>
    </row>
    <row r="918" spans="1:9" ht="15.75" thickBot="1">
      <c r="A918" s="263"/>
      <c r="B918" s="263"/>
      <c r="C918" s="931" t="s">
        <v>273</v>
      </c>
      <c r="D918" s="935"/>
      <c r="E918" s="935"/>
      <c r="F918" s="935"/>
      <c r="G918" s="935"/>
      <c r="H918" s="263"/>
      <c r="I918" s="263"/>
    </row>
    <row r="919" spans="1:9" ht="15.75" thickBot="1">
      <c r="A919" s="252" t="s">
        <v>274</v>
      </c>
      <c r="B919" s="252"/>
      <c r="C919" s="253" t="s">
        <v>244</v>
      </c>
      <c r="D919" s="253" t="s">
        <v>261</v>
      </c>
      <c r="E919" s="931" t="s">
        <v>272</v>
      </c>
      <c r="F919" s="931"/>
      <c r="G919" s="931" t="s">
        <v>272</v>
      </c>
      <c r="H919" s="931"/>
      <c r="I919" s="931"/>
    </row>
    <row r="920" spans="1:9" ht="15.75" thickBot="1">
      <c r="A920" s="263"/>
      <c r="B920" s="263"/>
      <c r="C920" s="931" t="s">
        <v>276</v>
      </c>
      <c r="D920" s="935"/>
      <c r="E920" s="935"/>
      <c r="F920" s="935"/>
      <c r="G920" s="935"/>
      <c r="H920" s="264"/>
      <c r="I920" s="264"/>
    </row>
    <row r="921" spans="1:9" ht="15.75" thickBot="1">
      <c r="A921" s="252"/>
      <c r="B921" s="252"/>
      <c r="C921" s="265"/>
      <c r="D921" s="265"/>
      <c r="E921" s="265"/>
      <c r="F921" s="265"/>
      <c r="G921" s="265" t="s">
        <v>277</v>
      </c>
      <c r="H921" s="265"/>
      <c r="I921" s="266">
        <v>0.85009999999999997</v>
      </c>
    </row>
    <row r="922" spans="1:9" ht="15.75" thickBot="1">
      <c r="A922" s="252" t="s">
        <v>278</v>
      </c>
      <c r="B922" s="252"/>
      <c r="C922" s="253" t="s">
        <v>279</v>
      </c>
      <c r="D922" s="253" t="s">
        <v>244</v>
      </c>
      <c r="E922" s="253" t="s">
        <v>261</v>
      </c>
      <c r="F922" s="931" t="s">
        <v>272</v>
      </c>
      <c r="G922" s="931"/>
      <c r="H922" s="931" t="s">
        <v>272</v>
      </c>
      <c r="I922" s="931"/>
    </row>
    <row r="923" spans="1:9" ht="15.75" thickBot="1">
      <c r="A923" s="252"/>
      <c r="B923" s="252"/>
      <c r="C923" s="931" t="s">
        <v>281</v>
      </c>
      <c r="D923" s="931"/>
      <c r="E923" s="931"/>
      <c r="F923" s="931"/>
      <c r="G923" s="931"/>
      <c r="H923" s="265"/>
      <c r="I923" s="265"/>
    </row>
    <row r="924" spans="1:9" ht="15.75" thickBot="1">
      <c r="A924" s="936" t="s">
        <v>282</v>
      </c>
      <c r="B924" s="936"/>
      <c r="C924" s="938" t="s">
        <v>244</v>
      </c>
      <c r="D924" s="938" t="s">
        <v>261</v>
      </c>
      <c r="E924" s="940" t="s">
        <v>283</v>
      </c>
      <c r="F924" s="940"/>
      <c r="G924" s="940"/>
      <c r="H924" s="271"/>
      <c r="I924" s="938" t="s">
        <v>272</v>
      </c>
    </row>
    <row r="925" spans="1:9" ht="15.75" thickBot="1">
      <c r="A925" s="937"/>
      <c r="B925" s="937"/>
      <c r="C925" s="939"/>
      <c r="D925" s="939"/>
      <c r="E925" s="272" t="s">
        <v>284</v>
      </c>
      <c r="F925" s="272" t="s">
        <v>285</v>
      </c>
      <c r="G925" s="272" t="s">
        <v>286</v>
      </c>
      <c r="H925" s="272"/>
      <c r="I925" s="939"/>
    </row>
    <row r="926" spans="1:9">
      <c r="A926" s="278"/>
      <c r="B926" s="278"/>
      <c r="C926" s="927" t="s">
        <v>288</v>
      </c>
      <c r="D926" s="927"/>
      <c r="E926" s="927"/>
      <c r="F926" s="927"/>
      <c r="G926" s="927"/>
      <c r="H926" s="279"/>
      <c r="I926" s="279" t="s">
        <v>116</v>
      </c>
    </row>
    <row r="927" spans="1:9" ht="16.5" thickBot="1">
      <c r="A927" s="275"/>
      <c r="B927" s="275"/>
      <c r="C927" s="535"/>
      <c r="D927" s="575">
        <v>5915324</v>
      </c>
      <c r="E927" s="928" t="s">
        <v>289</v>
      </c>
      <c r="F927" s="928"/>
      <c r="G927" s="928"/>
      <c r="H927" s="275"/>
      <c r="I927" s="277">
        <v>0.85009999999999997</v>
      </c>
    </row>
    <row r="928" spans="1:9" ht="15.75" thickTop="1">
      <c r="A928" s="230" t="s">
        <v>291</v>
      </c>
    </row>
    <row r="930" spans="1:9" ht="23.25" thickBot="1">
      <c r="A930" s="185" t="s">
        <v>237</v>
      </c>
      <c r="B930" s="186"/>
      <c r="C930" s="186"/>
      <c r="D930" s="186"/>
      <c r="E930" s="186"/>
      <c r="F930" s="186"/>
      <c r="G930" s="186"/>
      <c r="H930" s="186"/>
      <c r="I930" s="187" t="s">
        <v>214</v>
      </c>
    </row>
    <row r="931" spans="1:9" ht="18.75" thickTop="1">
      <c r="A931" s="188" t="s">
        <v>238</v>
      </c>
      <c r="B931" s="188"/>
      <c r="C931" s="188"/>
      <c r="D931" s="188" t="s">
        <v>743</v>
      </c>
      <c r="E931" s="188"/>
      <c r="F931" s="188"/>
      <c r="G931" s="188"/>
      <c r="H931" s="188"/>
      <c r="I931" s="188"/>
    </row>
    <row r="932" spans="1:9" ht="15.75">
      <c r="A932" s="191" t="s">
        <v>239</v>
      </c>
      <c r="B932" s="191"/>
      <c r="C932" s="191"/>
      <c r="D932" s="191" t="s">
        <v>744</v>
      </c>
      <c r="E932" s="191"/>
      <c r="F932" s="191"/>
      <c r="G932" s="192" t="s">
        <v>240</v>
      </c>
      <c r="H932" s="305">
        <v>5</v>
      </c>
      <c r="I932" s="194" t="s">
        <v>165</v>
      </c>
    </row>
    <row r="933" spans="1:9" ht="16.5" thickBot="1">
      <c r="A933" s="195">
        <v>5213851</v>
      </c>
      <c r="B933" s="947" t="s">
        <v>170</v>
      </c>
      <c r="C933" s="947"/>
      <c r="D933" s="947"/>
      <c r="E933" s="947"/>
      <c r="F933" s="947"/>
      <c r="G933" s="947"/>
      <c r="H933" s="948" t="s">
        <v>242</v>
      </c>
      <c r="I933" s="949"/>
    </row>
    <row r="934" spans="1:9" ht="15.75" thickBot="1">
      <c r="A934" s="920" t="s">
        <v>243</v>
      </c>
      <c r="B934" s="920"/>
      <c r="C934" s="922" t="s">
        <v>244</v>
      </c>
      <c r="D934" s="950" t="s">
        <v>245</v>
      </c>
      <c r="E934" s="950"/>
      <c r="F934" s="950" t="s">
        <v>246</v>
      </c>
      <c r="G934" s="950"/>
      <c r="H934" s="196"/>
      <c r="I934" s="196" t="s">
        <v>247</v>
      </c>
    </row>
    <row r="935" spans="1:9" ht="15.75" thickBot="1">
      <c r="A935" s="921"/>
      <c r="B935" s="921"/>
      <c r="C935" s="923"/>
      <c r="D935" s="197" t="s">
        <v>248</v>
      </c>
      <c r="E935" s="197" t="s">
        <v>249</v>
      </c>
      <c r="F935" s="197" t="s">
        <v>250</v>
      </c>
      <c r="G935" s="197" t="s">
        <v>251</v>
      </c>
      <c r="H935" s="197"/>
      <c r="I935" s="197" t="s">
        <v>252</v>
      </c>
    </row>
    <row r="936" spans="1:9">
      <c r="A936" s="198" t="s">
        <v>217</v>
      </c>
      <c r="B936" s="199" t="s">
        <v>218</v>
      </c>
      <c r="C936" s="200">
        <v>1</v>
      </c>
      <c r="D936" s="201">
        <v>0.3</v>
      </c>
      <c r="E936" s="201">
        <v>0.7</v>
      </c>
      <c r="F936" s="202">
        <v>106.6888</v>
      </c>
      <c r="G936" s="202">
        <v>44.42</v>
      </c>
      <c r="H936" s="203"/>
      <c r="I936" s="202">
        <v>63.1006</v>
      </c>
    </row>
    <row r="937" spans="1:9" ht="15.75" thickBot="1">
      <c r="A937" s="204"/>
      <c r="B937" s="204"/>
      <c r="C937" s="204"/>
      <c r="D937" s="204"/>
      <c r="E937" s="204"/>
      <c r="F937" s="204"/>
      <c r="G937" s="205" t="s">
        <v>259</v>
      </c>
      <c r="H937" s="206"/>
      <c r="I937" s="210">
        <v>63.1006</v>
      </c>
    </row>
    <row r="938" spans="1:9" ht="15.75" thickBot="1">
      <c r="A938" s="208" t="s">
        <v>260</v>
      </c>
      <c r="B938" s="208"/>
      <c r="C938" s="209" t="s">
        <v>244</v>
      </c>
      <c r="D938" s="209" t="s">
        <v>261</v>
      </c>
      <c r="E938" s="950" t="s">
        <v>246</v>
      </c>
      <c r="F938" s="951"/>
      <c r="G938" s="919" t="s">
        <v>262</v>
      </c>
      <c r="H938" s="919"/>
      <c r="I938" s="919"/>
    </row>
    <row r="939" spans="1:9">
      <c r="A939" s="198" t="s">
        <v>408</v>
      </c>
      <c r="B939" s="199" t="s">
        <v>409</v>
      </c>
      <c r="C939" s="200">
        <v>1</v>
      </c>
      <c r="D939" s="198" t="s">
        <v>40</v>
      </c>
      <c r="E939" s="203">
        <v>22.206099999999999</v>
      </c>
      <c r="F939" s="203"/>
      <c r="G939" s="203"/>
      <c r="H939" s="203"/>
      <c r="I939" s="202">
        <v>22.206099999999999</v>
      </c>
    </row>
    <row r="940" spans="1:9">
      <c r="A940" s="198" t="s">
        <v>263</v>
      </c>
      <c r="B940" s="199" t="s">
        <v>264</v>
      </c>
      <c r="C940" s="200">
        <v>1</v>
      </c>
      <c r="D940" s="198" t="s">
        <v>40</v>
      </c>
      <c r="E940" s="203">
        <v>17.103000000000002</v>
      </c>
      <c r="F940" s="203"/>
      <c r="G940" s="203"/>
      <c r="H940" s="203"/>
      <c r="I940" s="202">
        <v>17.103000000000002</v>
      </c>
    </row>
    <row r="941" spans="1:9">
      <c r="A941" s="203"/>
      <c r="B941" s="203"/>
      <c r="C941" s="925" t="s">
        <v>265</v>
      </c>
      <c r="D941" s="952"/>
      <c r="E941" s="952"/>
      <c r="F941" s="952"/>
      <c r="G941" s="952"/>
      <c r="H941" s="953">
        <v>39.309100000000001</v>
      </c>
      <c r="I941" s="925"/>
    </row>
    <row r="942" spans="1:9" ht="15.75" thickBot="1">
      <c r="A942" s="204"/>
      <c r="B942" s="204"/>
      <c r="C942" s="915" t="s">
        <v>266</v>
      </c>
      <c r="D942" s="916"/>
      <c r="E942" s="916"/>
      <c r="F942" s="916"/>
      <c r="G942" s="916"/>
      <c r="H942" s="206"/>
      <c r="I942" s="210">
        <v>102.4097</v>
      </c>
    </row>
    <row r="943" spans="1:9">
      <c r="A943" s="203"/>
      <c r="B943" s="203"/>
      <c r="C943" s="917" t="s">
        <v>267</v>
      </c>
      <c r="D943" s="918"/>
      <c r="E943" s="918"/>
      <c r="F943" s="918"/>
      <c r="G943" s="918"/>
      <c r="H943" s="211"/>
      <c r="I943" s="212">
        <v>20.4819</v>
      </c>
    </row>
    <row r="944" spans="1:9">
      <c r="A944" s="203"/>
      <c r="B944" s="203"/>
      <c r="C944" s="211"/>
      <c r="D944" s="211"/>
      <c r="E944" s="211"/>
      <c r="F944" s="211"/>
      <c r="G944" s="213" t="s">
        <v>268</v>
      </c>
      <c r="H944" s="211"/>
      <c r="I944" s="202" t="s">
        <v>116</v>
      </c>
    </row>
    <row r="945" spans="1:9" ht="15.75" thickBot="1">
      <c r="A945" s="204"/>
      <c r="B945" s="204"/>
      <c r="C945" s="206"/>
      <c r="D945" s="206"/>
      <c r="E945" s="206"/>
      <c r="F945" s="206"/>
      <c r="G945" s="205" t="s">
        <v>269</v>
      </c>
      <c r="H945" s="206"/>
      <c r="I945" s="206" t="s">
        <v>116</v>
      </c>
    </row>
    <row r="946" spans="1:9" ht="15.75" thickBot="1">
      <c r="A946" s="208" t="s">
        <v>270</v>
      </c>
      <c r="B946" s="208"/>
      <c r="C946" s="209" t="s">
        <v>244</v>
      </c>
      <c r="D946" s="209" t="s">
        <v>261</v>
      </c>
      <c r="E946" s="919" t="s">
        <v>271</v>
      </c>
      <c r="F946" s="919"/>
      <c r="G946" s="919" t="s">
        <v>272</v>
      </c>
      <c r="H946" s="919"/>
      <c r="I946" s="919"/>
    </row>
    <row r="947" spans="1:9" ht="15" customHeight="1">
      <c r="A947" s="198" t="s">
        <v>221</v>
      </c>
      <c r="B947" s="199" t="s">
        <v>222</v>
      </c>
      <c r="C947" s="200">
        <v>1.0581199999999999</v>
      </c>
      <c r="D947" s="198" t="s">
        <v>38</v>
      </c>
      <c r="E947" s="198"/>
      <c r="F947" s="203" t="s">
        <v>867</v>
      </c>
      <c r="G947" s="203"/>
      <c r="H947" s="203"/>
      <c r="I947" s="216">
        <v>14.6943</v>
      </c>
    </row>
    <row r="948" spans="1:9">
      <c r="A948" s="198" t="s">
        <v>219</v>
      </c>
      <c r="B948" s="199" t="s">
        <v>220</v>
      </c>
      <c r="C948" s="200">
        <v>11.775</v>
      </c>
      <c r="D948" s="198" t="s">
        <v>38</v>
      </c>
      <c r="E948" s="198"/>
      <c r="F948" s="203" t="s">
        <v>868</v>
      </c>
      <c r="G948" s="203"/>
      <c r="H948" s="203"/>
      <c r="I948" s="216">
        <v>191.6687</v>
      </c>
    </row>
    <row r="949" spans="1:9" ht="15.75" thickBot="1">
      <c r="A949" s="204"/>
      <c r="B949" s="204"/>
      <c r="C949" s="915" t="s">
        <v>273</v>
      </c>
      <c r="D949" s="916"/>
      <c r="E949" s="916"/>
      <c r="F949" s="916"/>
      <c r="G949" s="916"/>
      <c r="H949" s="204"/>
      <c r="I949" s="302">
        <v>206.363</v>
      </c>
    </row>
    <row r="950" spans="1:9" ht="15.75" thickBot="1">
      <c r="A950" s="208" t="s">
        <v>274</v>
      </c>
      <c r="B950" s="208"/>
      <c r="C950" s="209" t="s">
        <v>244</v>
      </c>
      <c r="D950" s="209" t="s">
        <v>261</v>
      </c>
      <c r="E950" s="919" t="s">
        <v>272</v>
      </c>
      <c r="F950" s="919"/>
      <c r="G950" s="919" t="s">
        <v>272</v>
      </c>
      <c r="H950" s="919"/>
      <c r="I950" s="919"/>
    </row>
    <row r="951" spans="1:9" ht="29.25">
      <c r="A951" s="198">
        <v>1107892</v>
      </c>
      <c r="B951" s="199" t="s">
        <v>431</v>
      </c>
      <c r="C951" s="215">
        <v>1.7999999999999999E-2</v>
      </c>
      <c r="D951" s="198" t="s">
        <v>12</v>
      </c>
      <c r="E951" s="198"/>
      <c r="F951" s="202">
        <v>404.40879999999999</v>
      </c>
      <c r="G951" s="203"/>
      <c r="H951" s="203"/>
      <c r="I951" s="216">
        <v>7.2793999999999999</v>
      </c>
    </row>
    <row r="952" spans="1:9" ht="29.25">
      <c r="A952" s="198">
        <v>4805750</v>
      </c>
      <c r="B952" s="199" t="s">
        <v>432</v>
      </c>
      <c r="C952" s="215">
        <v>1.7999999999999999E-2</v>
      </c>
      <c r="D952" s="198" t="s">
        <v>12</v>
      </c>
      <c r="E952" s="198"/>
      <c r="F952" s="202">
        <v>34.568199999999997</v>
      </c>
      <c r="G952" s="203"/>
      <c r="H952" s="203"/>
      <c r="I952" s="216">
        <v>0.62219999999999998</v>
      </c>
    </row>
    <row r="953" spans="1:9" ht="15.75" thickBot="1">
      <c r="A953" s="204"/>
      <c r="B953" s="204"/>
      <c r="C953" s="915" t="s">
        <v>276</v>
      </c>
      <c r="D953" s="916"/>
      <c r="E953" s="916"/>
      <c r="F953" s="916"/>
      <c r="G953" s="916"/>
      <c r="H953" s="206"/>
      <c r="I953" s="210">
        <v>7.9016000000000002</v>
      </c>
    </row>
    <row r="954" spans="1:9" ht="15.75" thickBot="1">
      <c r="A954" s="208"/>
      <c r="B954" s="208"/>
      <c r="C954" s="217"/>
      <c r="D954" s="217"/>
      <c r="E954" s="217"/>
      <c r="F954" s="217"/>
      <c r="G954" s="217" t="s">
        <v>277</v>
      </c>
      <c r="H954" s="217"/>
      <c r="I954" s="218">
        <v>234.7465</v>
      </c>
    </row>
    <row r="955" spans="1:9" ht="15.75" thickBot="1">
      <c r="A955" s="208" t="s">
        <v>278</v>
      </c>
      <c r="B955" s="208"/>
      <c r="C955" s="209" t="s">
        <v>279</v>
      </c>
      <c r="D955" s="209" t="s">
        <v>244</v>
      </c>
      <c r="E955" s="209" t="s">
        <v>261</v>
      </c>
      <c r="F955" s="919" t="s">
        <v>272</v>
      </c>
      <c r="G955" s="919"/>
      <c r="H955" s="919" t="s">
        <v>272</v>
      </c>
      <c r="I955" s="919"/>
    </row>
    <row r="956" spans="1:9" ht="29.25">
      <c r="A956" s="198" t="s">
        <v>221</v>
      </c>
      <c r="B956" s="199" t="s">
        <v>433</v>
      </c>
      <c r="C956" s="198">
        <v>5915474</v>
      </c>
      <c r="D956" s="215">
        <v>1.06E-3</v>
      </c>
      <c r="E956" s="198" t="s">
        <v>14</v>
      </c>
      <c r="F956" s="198"/>
      <c r="G956" s="202">
        <v>22.561499999999999</v>
      </c>
      <c r="H956" s="211"/>
      <c r="I956" s="202">
        <v>2.3900000000000001E-2</v>
      </c>
    </row>
    <row r="957" spans="1:9" ht="29.25">
      <c r="A957" s="198" t="s">
        <v>219</v>
      </c>
      <c r="B957" s="199" t="s">
        <v>434</v>
      </c>
      <c r="C957" s="198">
        <v>5915474</v>
      </c>
      <c r="D957" s="215">
        <v>1.1780000000000001E-2</v>
      </c>
      <c r="E957" s="198" t="s">
        <v>14</v>
      </c>
      <c r="F957" s="198"/>
      <c r="G957" s="202">
        <v>22.561499999999999</v>
      </c>
      <c r="H957" s="211"/>
      <c r="I957" s="202">
        <v>0.26579999999999998</v>
      </c>
    </row>
    <row r="958" spans="1:9" ht="29.25">
      <c r="A958" s="198">
        <v>4805750</v>
      </c>
      <c r="B958" s="199" t="s">
        <v>435</v>
      </c>
      <c r="C958" s="198">
        <v>5915476</v>
      </c>
      <c r="D958" s="215">
        <v>3.3750000000000002E-2</v>
      </c>
      <c r="E958" s="198" t="s">
        <v>14</v>
      </c>
      <c r="F958" s="198"/>
      <c r="G958" s="202">
        <v>22.561499999999999</v>
      </c>
      <c r="H958" s="211"/>
      <c r="I958" s="202">
        <v>0.76149999999999995</v>
      </c>
    </row>
    <row r="959" spans="1:9" ht="15.75" thickBot="1">
      <c r="A959" s="219"/>
      <c r="B959" s="219"/>
      <c r="C959" s="915" t="s">
        <v>281</v>
      </c>
      <c r="D959" s="915"/>
      <c r="E959" s="915"/>
      <c r="F959" s="915"/>
      <c r="G959" s="915"/>
      <c r="H959" s="205"/>
      <c r="I959" s="210">
        <v>1.0511999999999999</v>
      </c>
    </row>
    <row r="960" spans="1:9" ht="15.75" thickBot="1">
      <c r="A960" s="920" t="s">
        <v>282</v>
      </c>
      <c r="B960" s="920"/>
      <c r="C960" s="922" t="s">
        <v>244</v>
      </c>
      <c r="D960" s="922" t="s">
        <v>261</v>
      </c>
      <c r="E960" s="924" t="s">
        <v>283</v>
      </c>
      <c r="F960" s="924"/>
      <c r="G960" s="924"/>
      <c r="H960" s="220"/>
      <c r="I960" s="922" t="s">
        <v>272</v>
      </c>
    </row>
    <row r="961" spans="1:11" ht="15.75" thickBot="1">
      <c r="A961" s="921"/>
      <c r="B961" s="921"/>
      <c r="C961" s="923"/>
      <c r="D961" s="923"/>
      <c r="E961" s="221" t="s">
        <v>284</v>
      </c>
      <c r="F961" s="221" t="s">
        <v>285</v>
      </c>
      <c r="G961" s="221" t="s">
        <v>286</v>
      </c>
      <c r="H961" s="221"/>
      <c r="I961" s="923"/>
    </row>
    <row r="962" spans="1:11" s="538" customFormat="1">
      <c r="A962" s="581"/>
      <c r="B962" s="581"/>
      <c r="C962" s="582"/>
      <c r="D962" s="582"/>
      <c r="E962" s="582"/>
      <c r="F962" s="582"/>
      <c r="G962" s="582">
        <v>5915324</v>
      </c>
      <c r="H962" s="582"/>
      <c r="I962" s="582"/>
    </row>
    <row r="963" spans="1:11" ht="29.25">
      <c r="A963" s="198" t="s">
        <v>221</v>
      </c>
      <c r="B963" s="199" t="s">
        <v>433</v>
      </c>
      <c r="C963" s="200">
        <v>1.06E-3</v>
      </c>
      <c r="D963" s="198" t="s">
        <v>287</v>
      </c>
      <c r="E963" s="198"/>
      <c r="F963" s="198"/>
      <c r="G963" s="201">
        <v>60.01</v>
      </c>
      <c r="H963" s="198"/>
      <c r="I963" s="296">
        <v>5.4100000000000002E-2</v>
      </c>
      <c r="K963" s="140">
        <v>5915324</v>
      </c>
    </row>
    <row r="964" spans="1:11" ht="29.25">
      <c r="A964" s="198" t="s">
        <v>219</v>
      </c>
      <c r="B964" s="199" t="s">
        <v>434</v>
      </c>
      <c r="C964" s="200">
        <v>1.1780000000000001E-2</v>
      </c>
      <c r="D964" s="198" t="s">
        <v>287</v>
      </c>
      <c r="E964" s="198"/>
      <c r="F964" s="198"/>
      <c r="G964" s="201">
        <v>60.01</v>
      </c>
      <c r="H964" s="198"/>
      <c r="I964" s="296">
        <v>0.60099999999999998</v>
      </c>
      <c r="K964" s="140">
        <v>5915324</v>
      </c>
    </row>
    <row r="965" spans="1:11" s="538" customFormat="1">
      <c r="A965" s="198"/>
      <c r="B965" s="199"/>
      <c r="C965" s="200"/>
      <c r="D965" s="198"/>
      <c r="E965" s="198"/>
      <c r="F965" s="198"/>
      <c r="G965" s="582">
        <v>5914344</v>
      </c>
      <c r="H965" s="198"/>
      <c r="I965" s="296"/>
    </row>
    <row r="966" spans="1:11" ht="29.25">
      <c r="A966" s="198">
        <v>4805750</v>
      </c>
      <c r="B966" s="199" t="s">
        <v>435</v>
      </c>
      <c r="C966" s="200">
        <v>3.3750000000000002E-2</v>
      </c>
      <c r="D966" s="198" t="s">
        <v>287</v>
      </c>
      <c r="E966" s="198"/>
      <c r="F966" s="198"/>
      <c r="G966" s="201">
        <v>60.01</v>
      </c>
      <c r="H966" s="198"/>
      <c r="I966" s="296">
        <v>1.1731</v>
      </c>
      <c r="K966" s="140">
        <v>5914344</v>
      </c>
    </row>
    <row r="967" spans="1:11">
      <c r="A967" s="223"/>
      <c r="B967" s="223"/>
      <c r="C967" s="925" t="s">
        <v>288</v>
      </c>
      <c r="D967" s="925"/>
      <c r="E967" s="925"/>
      <c r="F967" s="925"/>
      <c r="G967" s="925"/>
      <c r="H967" s="213"/>
      <c r="I967" s="297">
        <v>1.8282</v>
      </c>
    </row>
    <row r="968" spans="1:11" ht="15.75" thickBot="1">
      <c r="A968" s="225"/>
      <c r="B968" s="225"/>
      <c r="C968" s="226"/>
      <c r="D968" s="226"/>
      <c r="E968" s="926" t="s">
        <v>289</v>
      </c>
      <c r="F968" s="926"/>
      <c r="G968" s="926"/>
      <c r="H968" s="225"/>
      <c r="I968" s="227">
        <v>237.63</v>
      </c>
    </row>
    <row r="969" spans="1:11" ht="15.75" thickTop="1">
      <c r="A969" s="223"/>
      <c r="B969" s="223"/>
      <c r="C969" s="213"/>
      <c r="D969" s="213"/>
      <c r="E969" s="213"/>
      <c r="F969" s="213" t="s">
        <v>86</v>
      </c>
      <c r="G969" s="228">
        <v>0.23619999999999999</v>
      </c>
      <c r="H969" s="223"/>
      <c r="I969" s="212">
        <v>56.1282</v>
      </c>
    </row>
    <row r="970" spans="1:11" ht="16.5" thickBot="1">
      <c r="A970" s="225"/>
      <c r="B970" s="225"/>
      <c r="C970" s="226"/>
      <c r="D970" s="195">
        <v>5213851</v>
      </c>
      <c r="E970" s="226"/>
      <c r="F970" s="225"/>
      <c r="G970" s="225" t="s">
        <v>290</v>
      </c>
      <c r="H970" s="225"/>
      <c r="I970" s="227">
        <v>293.76</v>
      </c>
    </row>
    <row r="971" spans="1:11" ht="15.75" thickTop="1">
      <c r="A971" s="230" t="s">
        <v>291</v>
      </c>
    </row>
    <row r="973" spans="1:11" ht="23.25" thickBot="1">
      <c r="A973" s="231" t="s">
        <v>237</v>
      </c>
      <c r="B973" s="232"/>
      <c r="C973" s="232"/>
      <c r="D973" s="232"/>
      <c r="E973" s="232"/>
      <c r="F973" s="232"/>
      <c r="G973" s="232"/>
      <c r="H973" s="232"/>
      <c r="I973" s="233" t="s">
        <v>214</v>
      </c>
    </row>
    <row r="974" spans="1:11" ht="18.75" thickTop="1">
      <c r="A974" s="234" t="s">
        <v>238</v>
      </c>
      <c r="B974" s="234"/>
      <c r="C974" s="234"/>
      <c r="D974" s="234" t="s">
        <v>743</v>
      </c>
      <c r="E974" s="234"/>
      <c r="F974" s="234"/>
      <c r="G974" s="234"/>
      <c r="H974" s="234"/>
      <c r="I974" s="234"/>
    </row>
    <row r="975" spans="1:11" ht="15.75">
      <c r="A975" s="235" t="s">
        <v>239</v>
      </c>
      <c r="B975" s="235"/>
      <c r="C975" s="235"/>
      <c r="D975" s="235" t="s">
        <v>744</v>
      </c>
      <c r="E975" s="235"/>
      <c r="F975" s="235"/>
      <c r="G975" s="236" t="s">
        <v>240</v>
      </c>
      <c r="H975" s="303">
        <v>3.9289900000000002</v>
      </c>
      <c r="I975" s="238" t="s">
        <v>12</v>
      </c>
    </row>
    <row r="976" spans="1:11" ht="16.5" thickBot="1">
      <c r="A976" s="239">
        <v>1107892</v>
      </c>
      <c r="B976" s="941" t="s">
        <v>431</v>
      </c>
      <c r="C976" s="941"/>
      <c r="D976" s="941"/>
      <c r="E976" s="941"/>
      <c r="F976" s="941"/>
      <c r="G976" s="941"/>
      <c r="H976" s="942" t="s">
        <v>242</v>
      </c>
      <c r="I976" s="943"/>
    </row>
    <row r="977" spans="1:9" ht="15.75" thickBot="1">
      <c r="A977" s="936" t="s">
        <v>243</v>
      </c>
      <c r="B977" s="936"/>
      <c r="C977" s="938" t="s">
        <v>244</v>
      </c>
      <c r="D977" s="929" t="s">
        <v>245</v>
      </c>
      <c r="E977" s="929"/>
      <c r="F977" s="929" t="s">
        <v>246</v>
      </c>
      <c r="G977" s="929"/>
      <c r="H977" s="240"/>
      <c r="I977" s="240" t="s">
        <v>247</v>
      </c>
    </row>
    <row r="978" spans="1:9" ht="15.75" thickBot="1">
      <c r="A978" s="937"/>
      <c r="B978" s="937"/>
      <c r="C978" s="939"/>
      <c r="D978" s="241" t="s">
        <v>248</v>
      </c>
      <c r="E978" s="241" t="s">
        <v>249</v>
      </c>
      <c r="F978" s="241" t="s">
        <v>250</v>
      </c>
      <c r="G978" s="241" t="s">
        <v>251</v>
      </c>
      <c r="H978" s="241"/>
      <c r="I978" s="241" t="s">
        <v>252</v>
      </c>
    </row>
    <row r="979" spans="1:9" ht="28.5">
      <c r="A979" s="242" t="s">
        <v>436</v>
      </c>
      <c r="B979" s="243" t="s">
        <v>437</v>
      </c>
      <c r="C979" s="244">
        <v>1</v>
      </c>
      <c r="D979" s="245">
        <v>1</v>
      </c>
      <c r="E979" s="245">
        <v>0</v>
      </c>
      <c r="F979" s="246">
        <v>1.165</v>
      </c>
      <c r="G979" s="246">
        <v>0.76970000000000005</v>
      </c>
      <c r="H979" s="257"/>
      <c r="I979" s="246">
        <v>1.165</v>
      </c>
    </row>
    <row r="980" spans="1:9">
      <c r="A980" s="242" t="s">
        <v>438</v>
      </c>
      <c r="B980" s="243" t="s">
        <v>439</v>
      </c>
      <c r="C980" s="244">
        <v>1</v>
      </c>
      <c r="D980" s="245">
        <v>1</v>
      </c>
      <c r="E980" s="245">
        <v>0</v>
      </c>
      <c r="F980" s="246">
        <v>39.023600000000002</v>
      </c>
      <c r="G980" s="246">
        <v>22.831399999999999</v>
      </c>
      <c r="H980" s="257"/>
      <c r="I980" s="246">
        <v>39.023600000000002</v>
      </c>
    </row>
    <row r="981" spans="1:9">
      <c r="A981" s="242" t="s">
        <v>389</v>
      </c>
      <c r="B981" s="243" t="s">
        <v>390</v>
      </c>
      <c r="C981" s="244">
        <v>1</v>
      </c>
      <c r="D981" s="245">
        <v>1</v>
      </c>
      <c r="E981" s="245">
        <v>0</v>
      </c>
      <c r="F981" s="246">
        <v>2.9251</v>
      </c>
      <c r="G981" s="246">
        <v>0.17649999999999999</v>
      </c>
      <c r="H981" s="257"/>
      <c r="I981" s="246">
        <v>2.9251</v>
      </c>
    </row>
    <row r="982" spans="1:9">
      <c r="A982" s="242" t="s">
        <v>440</v>
      </c>
      <c r="B982" s="243" t="s">
        <v>441</v>
      </c>
      <c r="C982" s="244">
        <v>4</v>
      </c>
      <c r="D982" s="245">
        <v>0.9</v>
      </c>
      <c r="E982" s="245">
        <v>0.1</v>
      </c>
      <c r="F982" s="246">
        <v>0</v>
      </c>
      <c r="G982" s="246">
        <v>0.23730000000000001</v>
      </c>
      <c r="H982" s="257"/>
      <c r="I982" s="246">
        <v>9.4899999999999998E-2</v>
      </c>
    </row>
    <row r="983" spans="1:9">
      <c r="A983" s="242" t="s">
        <v>442</v>
      </c>
      <c r="B983" s="243" t="s">
        <v>443</v>
      </c>
      <c r="C983" s="244">
        <v>3</v>
      </c>
      <c r="D983" s="245">
        <v>0.41</v>
      </c>
      <c r="E983" s="245">
        <v>0.59</v>
      </c>
      <c r="F983" s="246">
        <v>1E-4</v>
      </c>
      <c r="G983" s="246">
        <v>0.60619999999999996</v>
      </c>
      <c r="H983" s="257"/>
      <c r="I983" s="246">
        <v>1.0730999999999999</v>
      </c>
    </row>
    <row r="984" spans="1:9" ht="15.75" thickBot="1">
      <c r="A984" s="248"/>
      <c r="B984" s="248"/>
      <c r="C984" s="248"/>
      <c r="D984" s="248"/>
      <c r="E984" s="248"/>
      <c r="F984" s="248"/>
      <c r="G984" s="249" t="s">
        <v>259</v>
      </c>
      <c r="H984" s="250"/>
      <c r="I984" s="251">
        <v>44.281700000000001</v>
      </c>
    </row>
    <row r="985" spans="1:9" ht="15.75" thickBot="1">
      <c r="A985" s="252" t="s">
        <v>260</v>
      </c>
      <c r="B985" s="252"/>
      <c r="C985" s="253" t="s">
        <v>244</v>
      </c>
      <c r="D985" s="253" t="s">
        <v>261</v>
      </c>
      <c r="E985" s="929" t="s">
        <v>246</v>
      </c>
      <c r="F985" s="930"/>
      <c r="G985" s="931" t="s">
        <v>262</v>
      </c>
      <c r="H985" s="931"/>
      <c r="I985" s="931"/>
    </row>
    <row r="986" spans="1:9">
      <c r="A986" s="242" t="s">
        <v>444</v>
      </c>
      <c r="B986" s="243" t="s">
        <v>445</v>
      </c>
      <c r="C986" s="244">
        <v>1</v>
      </c>
      <c r="D986" s="242" t="s">
        <v>40</v>
      </c>
      <c r="E986" s="257">
        <v>25.866900000000001</v>
      </c>
      <c r="F986" s="257"/>
      <c r="G986" s="257"/>
      <c r="H986" s="257"/>
      <c r="I986" s="246">
        <v>25.866900000000001</v>
      </c>
    </row>
    <row r="987" spans="1:9">
      <c r="A987" s="242" t="s">
        <v>263</v>
      </c>
      <c r="B987" s="243" t="s">
        <v>264</v>
      </c>
      <c r="C987" s="244">
        <v>9</v>
      </c>
      <c r="D987" s="242" t="s">
        <v>40</v>
      </c>
      <c r="E987" s="257">
        <v>17.103000000000002</v>
      </c>
      <c r="F987" s="257"/>
      <c r="G987" s="257"/>
      <c r="H987" s="257"/>
      <c r="I987" s="246">
        <v>153.92699999999999</v>
      </c>
    </row>
    <row r="988" spans="1:9">
      <c r="A988" s="257"/>
      <c r="B988" s="257"/>
      <c r="C988" s="944" t="s">
        <v>265</v>
      </c>
      <c r="D988" s="945"/>
      <c r="E988" s="945"/>
      <c r="F988" s="945"/>
      <c r="G988" s="945"/>
      <c r="H988" s="946">
        <v>179.79390000000001</v>
      </c>
      <c r="I988" s="944"/>
    </row>
    <row r="989" spans="1:9" ht="15.75" thickBot="1">
      <c r="A989" s="248"/>
      <c r="B989" s="248"/>
      <c r="C989" s="933" t="s">
        <v>266</v>
      </c>
      <c r="D989" s="934"/>
      <c r="E989" s="934"/>
      <c r="F989" s="934"/>
      <c r="G989" s="934"/>
      <c r="H989" s="249"/>
      <c r="I989" s="251">
        <v>224.07560000000001</v>
      </c>
    </row>
    <row r="990" spans="1:9">
      <c r="A990" s="257"/>
      <c r="B990" s="257"/>
      <c r="C990" s="927" t="s">
        <v>267</v>
      </c>
      <c r="D990" s="932"/>
      <c r="E990" s="932"/>
      <c r="F990" s="932"/>
      <c r="G990" s="932"/>
      <c r="H990" s="260"/>
      <c r="I990" s="259">
        <v>57.031300000000002</v>
      </c>
    </row>
    <row r="991" spans="1:9">
      <c r="A991" s="257"/>
      <c r="B991" s="257"/>
      <c r="C991" s="258"/>
      <c r="D991" s="258"/>
      <c r="E991" s="258"/>
      <c r="F991" s="258"/>
      <c r="G991" s="260" t="s">
        <v>268</v>
      </c>
      <c r="H991" s="258"/>
      <c r="I991" s="246" t="s">
        <v>116</v>
      </c>
    </row>
    <row r="992" spans="1:9" ht="15.75" thickBot="1">
      <c r="A992" s="248"/>
      <c r="B992" s="248"/>
      <c r="C992" s="250"/>
      <c r="D992" s="250"/>
      <c r="E992" s="250"/>
      <c r="F992" s="250"/>
      <c r="G992" s="249" t="s">
        <v>269</v>
      </c>
      <c r="H992" s="250"/>
      <c r="I992" s="250" t="s">
        <v>116</v>
      </c>
    </row>
    <row r="993" spans="1:9" ht="15.75" thickBot="1">
      <c r="A993" s="252" t="s">
        <v>270</v>
      </c>
      <c r="B993" s="252"/>
      <c r="C993" s="253" t="s">
        <v>244</v>
      </c>
      <c r="D993" s="253" t="s">
        <v>261</v>
      </c>
      <c r="E993" s="931" t="s">
        <v>271</v>
      </c>
      <c r="F993" s="931"/>
      <c r="G993" s="931" t="s">
        <v>272</v>
      </c>
      <c r="H993" s="931"/>
      <c r="I993" s="931"/>
    </row>
    <row r="994" spans="1:9">
      <c r="A994" s="242" t="s">
        <v>446</v>
      </c>
      <c r="B994" s="243" t="s">
        <v>447</v>
      </c>
      <c r="C994" s="244">
        <v>0.84645999999999999</v>
      </c>
      <c r="D994" s="242" t="s">
        <v>38</v>
      </c>
      <c r="E994" s="242"/>
      <c r="F994" s="257" t="s">
        <v>869</v>
      </c>
      <c r="G994" s="257"/>
      <c r="H994" s="257"/>
      <c r="I994" s="306">
        <v>4.3879000000000001</v>
      </c>
    </row>
    <row r="995" spans="1:9">
      <c r="A995" s="242" t="s">
        <v>448</v>
      </c>
      <c r="B995" s="243" t="s">
        <v>449</v>
      </c>
      <c r="C995" s="244">
        <v>0.63334000000000001</v>
      </c>
      <c r="D995" s="242" t="s">
        <v>12</v>
      </c>
      <c r="E995" s="242"/>
      <c r="F995" s="257" t="s">
        <v>870</v>
      </c>
      <c r="G995" s="257"/>
      <c r="H995" s="257"/>
      <c r="I995" s="306">
        <v>63.680100000000003</v>
      </c>
    </row>
    <row r="996" spans="1:9">
      <c r="A996" s="242" t="s">
        <v>306</v>
      </c>
      <c r="B996" s="243" t="s">
        <v>307</v>
      </c>
      <c r="C996" s="244">
        <v>0.36753999999999998</v>
      </c>
      <c r="D996" s="242" t="s">
        <v>12</v>
      </c>
      <c r="E996" s="242"/>
      <c r="F996" s="257" t="s">
        <v>851</v>
      </c>
      <c r="G996" s="257"/>
      <c r="H996" s="257"/>
      <c r="I996" s="306">
        <v>26.799299999999999</v>
      </c>
    </row>
    <row r="997" spans="1:9">
      <c r="A997" s="242" t="s">
        <v>347</v>
      </c>
      <c r="B997" s="243" t="s">
        <v>348</v>
      </c>
      <c r="C997" s="244">
        <v>0.36753999999999998</v>
      </c>
      <c r="D997" s="242" t="s">
        <v>12</v>
      </c>
      <c r="E997" s="242"/>
      <c r="F997" s="257" t="s">
        <v>855</v>
      </c>
      <c r="G997" s="257"/>
      <c r="H997" s="257"/>
      <c r="I997" s="306">
        <v>25.4376</v>
      </c>
    </row>
    <row r="998" spans="1:9">
      <c r="A998" s="242" t="s">
        <v>450</v>
      </c>
      <c r="B998" s="243" t="s">
        <v>451</v>
      </c>
      <c r="C998" s="244">
        <v>282.15206999999998</v>
      </c>
      <c r="D998" s="242" t="s">
        <v>38</v>
      </c>
      <c r="E998" s="242"/>
      <c r="F998" s="257" t="s">
        <v>871</v>
      </c>
      <c r="G998" s="257"/>
      <c r="H998" s="257"/>
      <c r="I998" s="306">
        <v>147.9605</v>
      </c>
    </row>
    <row r="999" spans="1:9" ht="15.75" thickBot="1">
      <c r="A999" s="248"/>
      <c r="B999" s="248"/>
      <c r="C999" s="933" t="s">
        <v>273</v>
      </c>
      <c r="D999" s="934"/>
      <c r="E999" s="934"/>
      <c r="F999" s="934"/>
      <c r="G999" s="934"/>
      <c r="H999" s="248"/>
      <c r="I999" s="262">
        <v>268.2654</v>
      </c>
    </row>
    <row r="1000" spans="1:9" ht="15.75" thickBot="1">
      <c r="A1000" s="252" t="s">
        <v>274</v>
      </c>
      <c r="B1000" s="252"/>
      <c r="C1000" s="253" t="s">
        <v>244</v>
      </c>
      <c r="D1000" s="253" t="s">
        <v>261</v>
      </c>
      <c r="E1000" s="931" t="s">
        <v>272</v>
      </c>
      <c r="F1000" s="931"/>
      <c r="G1000" s="931" t="s">
        <v>272</v>
      </c>
      <c r="H1000" s="931"/>
      <c r="I1000" s="931"/>
    </row>
    <row r="1001" spans="1:9" ht="15.75" thickBot="1">
      <c r="A1001" s="263"/>
      <c r="B1001" s="263"/>
      <c r="C1001" s="931" t="s">
        <v>276</v>
      </c>
      <c r="D1001" s="935"/>
      <c r="E1001" s="935"/>
      <c r="F1001" s="935"/>
      <c r="G1001" s="935"/>
      <c r="H1001" s="264"/>
      <c r="I1001" s="264"/>
    </row>
    <row r="1002" spans="1:9" ht="15.75" thickBot="1">
      <c r="A1002" s="252"/>
      <c r="B1002" s="252"/>
      <c r="C1002" s="265"/>
      <c r="D1002" s="265"/>
      <c r="E1002" s="265"/>
      <c r="F1002" s="265"/>
      <c r="G1002" s="265" t="s">
        <v>277</v>
      </c>
      <c r="H1002" s="265"/>
      <c r="I1002" s="266">
        <v>325.29669999999999</v>
      </c>
    </row>
    <row r="1003" spans="1:9" ht="15.75" thickBot="1">
      <c r="A1003" s="252" t="s">
        <v>278</v>
      </c>
      <c r="B1003" s="252"/>
      <c r="C1003" s="253" t="s">
        <v>279</v>
      </c>
      <c r="D1003" s="253" t="s">
        <v>244</v>
      </c>
      <c r="E1003" s="253" t="s">
        <v>261</v>
      </c>
      <c r="F1003" s="931" t="s">
        <v>272</v>
      </c>
      <c r="G1003" s="931"/>
      <c r="H1003" s="931" t="s">
        <v>272</v>
      </c>
      <c r="I1003" s="931"/>
    </row>
    <row r="1004" spans="1:9" ht="29.25">
      <c r="A1004" s="242" t="s">
        <v>446</v>
      </c>
      <c r="B1004" s="255" t="s">
        <v>452</v>
      </c>
      <c r="C1004" s="254">
        <v>5914655</v>
      </c>
      <c r="D1004" s="298">
        <v>8.4999999999999995E-4</v>
      </c>
      <c r="E1004" s="254" t="s">
        <v>14</v>
      </c>
      <c r="F1004" s="254"/>
      <c r="G1004" s="246">
        <v>24.228899999999999</v>
      </c>
      <c r="H1004" s="258"/>
      <c r="I1004" s="246">
        <v>2.06E-2</v>
      </c>
    </row>
    <row r="1005" spans="1:9">
      <c r="A1005" s="242" t="s">
        <v>448</v>
      </c>
      <c r="B1005" s="255" t="s">
        <v>453</v>
      </c>
      <c r="C1005" s="254">
        <v>5914647</v>
      </c>
      <c r="D1005" s="298">
        <v>0.95001000000000002</v>
      </c>
      <c r="E1005" s="254" t="s">
        <v>14</v>
      </c>
      <c r="F1005" s="254"/>
      <c r="G1005" s="246">
        <v>1.1082000000000001</v>
      </c>
      <c r="H1005" s="258"/>
      <c r="I1005" s="246">
        <v>1.0528</v>
      </c>
    </row>
    <row r="1006" spans="1:9">
      <c r="A1006" s="242" t="s">
        <v>306</v>
      </c>
      <c r="B1006" s="255" t="s">
        <v>318</v>
      </c>
      <c r="C1006" s="254">
        <v>5914647</v>
      </c>
      <c r="D1006" s="298">
        <v>0.55130999999999997</v>
      </c>
      <c r="E1006" s="254" t="s">
        <v>14</v>
      </c>
      <c r="F1006" s="254"/>
      <c r="G1006" s="246">
        <v>1.1082000000000001</v>
      </c>
      <c r="H1006" s="258"/>
      <c r="I1006" s="246">
        <v>0.61099999999999999</v>
      </c>
    </row>
    <row r="1007" spans="1:9">
      <c r="A1007" s="242" t="s">
        <v>347</v>
      </c>
      <c r="B1007" s="255" t="s">
        <v>351</v>
      </c>
      <c r="C1007" s="254">
        <v>5914647</v>
      </c>
      <c r="D1007" s="298">
        <v>0.55130999999999997</v>
      </c>
      <c r="E1007" s="254" t="s">
        <v>14</v>
      </c>
      <c r="F1007" s="254"/>
      <c r="G1007" s="246">
        <v>1.1082000000000001</v>
      </c>
      <c r="H1007" s="258"/>
      <c r="I1007" s="246">
        <v>0.61099999999999999</v>
      </c>
    </row>
    <row r="1008" spans="1:9">
      <c r="A1008" s="242" t="s">
        <v>450</v>
      </c>
      <c r="B1008" s="255" t="s">
        <v>454</v>
      </c>
      <c r="C1008" s="254">
        <v>5914655</v>
      </c>
      <c r="D1008" s="298">
        <v>0.28215000000000001</v>
      </c>
      <c r="E1008" s="254" t="s">
        <v>14</v>
      </c>
      <c r="F1008" s="254"/>
      <c r="G1008" s="246">
        <v>24.228899999999999</v>
      </c>
      <c r="H1008" s="258"/>
      <c r="I1008" s="246">
        <v>6.8361999999999998</v>
      </c>
    </row>
    <row r="1009" spans="1:11" ht="15.75" thickBot="1">
      <c r="A1009" s="270"/>
      <c r="B1009" s="270"/>
      <c r="C1009" s="933" t="s">
        <v>281</v>
      </c>
      <c r="D1009" s="933"/>
      <c r="E1009" s="933"/>
      <c r="F1009" s="933"/>
      <c r="G1009" s="933"/>
      <c r="H1009" s="249"/>
      <c r="I1009" s="251">
        <v>9.1316000000000006</v>
      </c>
    </row>
    <row r="1010" spans="1:11" ht="15.75" thickBot="1">
      <c r="A1010" s="936" t="s">
        <v>282</v>
      </c>
      <c r="B1010" s="936"/>
      <c r="C1010" s="938" t="s">
        <v>244</v>
      </c>
      <c r="D1010" s="938" t="s">
        <v>261</v>
      </c>
      <c r="E1010" s="940" t="s">
        <v>283</v>
      </c>
      <c r="F1010" s="940"/>
      <c r="G1010" s="940"/>
      <c r="H1010" s="271"/>
      <c r="I1010" s="938" t="s">
        <v>272</v>
      </c>
    </row>
    <row r="1011" spans="1:11" ht="15.75" thickBot="1">
      <c r="A1011" s="937"/>
      <c r="B1011" s="937"/>
      <c r="C1011" s="939"/>
      <c r="D1011" s="939"/>
      <c r="E1011" s="272" t="s">
        <v>284</v>
      </c>
      <c r="F1011" s="272" t="s">
        <v>285</v>
      </c>
      <c r="G1011" s="272" t="s">
        <v>286</v>
      </c>
      <c r="H1011" s="272"/>
      <c r="I1011" s="939"/>
    </row>
    <row r="1012" spans="1:11" s="538" customFormat="1">
      <c r="A1012" s="579"/>
      <c r="B1012" s="579"/>
      <c r="C1012" s="580"/>
      <c r="D1012" s="580"/>
      <c r="E1012" s="580"/>
      <c r="F1012" s="580"/>
      <c r="G1012" s="580">
        <v>5914479</v>
      </c>
      <c r="H1012" s="580"/>
      <c r="I1012" s="580"/>
    </row>
    <row r="1013" spans="1:11" ht="29.25">
      <c r="A1013" s="254" t="s">
        <v>446</v>
      </c>
      <c r="B1013" s="255" t="s">
        <v>452</v>
      </c>
      <c r="C1013" s="256">
        <v>8.4999999999999995E-4</v>
      </c>
      <c r="D1013" s="254" t="s">
        <v>287</v>
      </c>
      <c r="E1013" s="254"/>
      <c r="F1013" s="254"/>
      <c r="G1013" s="273">
        <v>60.01</v>
      </c>
      <c r="H1013" s="254"/>
      <c r="I1013" s="257">
        <v>2.52E-2</v>
      </c>
      <c r="K1013" s="140">
        <v>5914479</v>
      </c>
    </row>
    <row r="1014" spans="1:11" s="538" customFormat="1">
      <c r="A1014" s="254"/>
      <c r="B1014" s="255"/>
      <c r="C1014" s="256"/>
      <c r="D1014" s="254"/>
      <c r="E1014" s="254"/>
      <c r="F1014" s="254"/>
      <c r="G1014" s="580">
        <v>5914389</v>
      </c>
      <c r="H1014" s="254"/>
      <c r="I1014" s="257"/>
    </row>
    <row r="1015" spans="1:11">
      <c r="A1015" s="254" t="s">
        <v>448</v>
      </c>
      <c r="B1015" s="255" t="s">
        <v>453</v>
      </c>
      <c r="C1015" s="256">
        <v>0.95001000000000002</v>
      </c>
      <c r="D1015" s="254" t="s">
        <v>287</v>
      </c>
      <c r="E1015" s="254"/>
      <c r="F1015" s="254"/>
      <c r="G1015" s="273">
        <v>60.01</v>
      </c>
      <c r="H1015" s="254"/>
      <c r="I1015" s="257">
        <v>28.505099999999999</v>
      </c>
      <c r="K1015" s="140">
        <v>5914389</v>
      </c>
    </row>
    <row r="1016" spans="1:11">
      <c r="A1016" s="254" t="s">
        <v>306</v>
      </c>
      <c r="B1016" s="255" t="s">
        <v>318</v>
      </c>
      <c r="C1016" s="256">
        <v>0.55130999999999997</v>
      </c>
      <c r="D1016" s="254" t="s">
        <v>287</v>
      </c>
      <c r="E1016" s="254"/>
      <c r="F1016" s="254"/>
      <c r="G1016" s="273">
        <v>60.01</v>
      </c>
      <c r="H1016" s="254"/>
      <c r="I1016" s="257">
        <v>16.542100000000001</v>
      </c>
      <c r="K1016" s="140">
        <v>5914389</v>
      </c>
    </row>
    <row r="1017" spans="1:11">
      <c r="A1017" s="254" t="s">
        <v>347</v>
      </c>
      <c r="B1017" s="255" t="s">
        <v>351</v>
      </c>
      <c r="C1017" s="256">
        <v>0.55130999999999997</v>
      </c>
      <c r="D1017" s="254" t="s">
        <v>287</v>
      </c>
      <c r="E1017" s="254"/>
      <c r="F1017" s="254"/>
      <c r="G1017" s="273">
        <v>60.01</v>
      </c>
      <c r="H1017" s="254"/>
      <c r="I1017" s="257">
        <v>16.542100000000001</v>
      </c>
      <c r="K1017" s="140">
        <v>5914389</v>
      </c>
    </row>
    <row r="1018" spans="1:11" s="538" customFormat="1">
      <c r="A1018" s="254"/>
      <c r="B1018" s="255"/>
      <c r="C1018" s="256"/>
      <c r="D1018" s="254"/>
      <c r="E1018" s="254"/>
      <c r="F1018" s="254"/>
      <c r="G1018" s="580">
        <v>5914479</v>
      </c>
      <c r="H1018" s="254"/>
      <c r="I1018" s="257"/>
    </row>
    <row r="1019" spans="1:11">
      <c r="A1019" s="254" t="s">
        <v>450</v>
      </c>
      <c r="B1019" s="255" t="s">
        <v>454</v>
      </c>
      <c r="C1019" s="256">
        <v>0.28215000000000001</v>
      </c>
      <c r="D1019" s="254" t="s">
        <v>287</v>
      </c>
      <c r="E1019" s="254"/>
      <c r="F1019" s="254"/>
      <c r="G1019" s="273">
        <v>60.01</v>
      </c>
      <c r="H1019" s="254"/>
      <c r="I1019" s="257">
        <v>8.3659999999999997</v>
      </c>
      <c r="K1019" s="140">
        <v>5914479</v>
      </c>
    </row>
    <row r="1020" spans="1:11">
      <c r="A1020" s="274"/>
      <c r="B1020" s="274"/>
      <c r="C1020" s="944" t="s">
        <v>288</v>
      </c>
      <c r="D1020" s="944"/>
      <c r="E1020" s="944"/>
      <c r="F1020" s="944"/>
      <c r="G1020" s="944"/>
      <c r="H1020" s="260"/>
      <c r="I1020" s="260">
        <v>69.980500000000006</v>
      </c>
    </row>
    <row r="1021" spans="1:11" ht="16.5" thickBot="1">
      <c r="A1021" s="275"/>
      <c r="B1021" s="275"/>
      <c r="C1021" s="535"/>
      <c r="D1021" s="575">
        <v>1107892</v>
      </c>
      <c r="E1021" s="928" t="s">
        <v>289</v>
      </c>
      <c r="F1021" s="928"/>
      <c r="G1021" s="928"/>
      <c r="H1021" s="275"/>
      <c r="I1021" s="277">
        <v>404.40879999999999</v>
      </c>
    </row>
    <row r="1022" spans="1:11" ht="15.75" thickTop="1">
      <c r="A1022" s="230" t="s">
        <v>291</v>
      </c>
    </row>
    <row r="1024" spans="1:11" ht="23.25" thickBot="1">
      <c r="A1024" s="231" t="s">
        <v>237</v>
      </c>
      <c r="B1024" s="232"/>
      <c r="C1024" s="232"/>
      <c r="D1024" s="232"/>
      <c r="E1024" s="232"/>
      <c r="F1024" s="232"/>
      <c r="G1024" s="232"/>
      <c r="H1024" s="232"/>
      <c r="I1024" s="233" t="s">
        <v>214</v>
      </c>
    </row>
    <row r="1025" spans="1:9" ht="18.75" thickTop="1">
      <c r="A1025" s="234" t="s">
        <v>238</v>
      </c>
      <c r="B1025" s="234"/>
      <c r="C1025" s="234"/>
      <c r="D1025" s="234" t="s">
        <v>743</v>
      </c>
      <c r="E1025" s="234"/>
      <c r="F1025" s="234"/>
      <c r="G1025" s="299"/>
      <c r="H1025" s="300"/>
      <c r="I1025" s="234"/>
    </row>
    <row r="1026" spans="1:9" ht="15.75">
      <c r="A1026" s="235" t="s">
        <v>239</v>
      </c>
      <c r="B1026" s="235"/>
      <c r="C1026" s="235"/>
      <c r="D1026" s="235" t="s">
        <v>744</v>
      </c>
      <c r="E1026" s="235"/>
      <c r="F1026" s="235"/>
      <c r="G1026" s="236" t="s">
        <v>240</v>
      </c>
      <c r="H1026" s="303">
        <v>0.5</v>
      </c>
      <c r="I1026" s="238" t="s">
        <v>12</v>
      </c>
    </row>
    <row r="1027" spans="1:9" ht="16.5" thickBot="1">
      <c r="A1027" s="239">
        <v>4805750</v>
      </c>
      <c r="B1027" s="941" t="s">
        <v>432</v>
      </c>
      <c r="C1027" s="941"/>
      <c r="D1027" s="941"/>
      <c r="E1027" s="941"/>
      <c r="F1027" s="941"/>
      <c r="G1027" s="941"/>
      <c r="H1027" s="942" t="s">
        <v>242</v>
      </c>
      <c r="I1027" s="943"/>
    </row>
    <row r="1028" spans="1:9" ht="15.75" thickBot="1">
      <c r="A1028" s="936" t="s">
        <v>243</v>
      </c>
      <c r="B1028" s="936"/>
      <c r="C1028" s="938" t="s">
        <v>244</v>
      </c>
      <c r="D1028" s="929" t="s">
        <v>245</v>
      </c>
      <c r="E1028" s="929"/>
      <c r="F1028" s="929" t="s">
        <v>246</v>
      </c>
      <c r="G1028" s="929"/>
      <c r="H1028" s="240"/>
      <c r="I1028" s="240" t="s">
        <v>247</v>
      </c>
    </row>
    <row r="1029" spans="1:9" ht="15.75" thickBot="1">
      <c r="A1029" s="937"/>
      <c r="B1029" s="937"/>
      <c r="C1029" s="939"/>
      <c r="D1029" s="241" t="s">
        <v>248</v>
      </c>
      <c r="E1029" s="241" t="s">
        <v>249</v>
      </c>
      <c r="F1029" s="241" t="s">
        <v>250</v>
      </c>
      <c r="G1029" s="241" t="s">
        <v>251</v>
      </c>
      <c r="H1029" s="241"/>
      <c r="I1029" s="241" t="s">
        <v>252</v>
      </c>
    </row>
    <row r="1030" spans="1:9" ht="15.75" thickBot="1">
      <c r="A1030" s="263"/>
      <c r="B1030" s="263"/>
      <c r="C1030" s="263"/>
      <c r="D1030" s="263"/>
      <c r="E1030" s="263"/>
      <c r="F1030" s="263"/>
      <c r="G1030" s="265" t="s">
        <v>259</v>
      </c>
      <c r="H1030" s="264"/>
      <c r="I1030" s="264"/>
    </row>
    <row r="1031" spans="1:9" ht="15.75" thickBot="1">
      <c r="A1031" s="252" t="s">
        <v>260</v>
      </c>
      <c r="B1031" s="252"/>
      <c r="C1031" s="253" t="s">
        <v>244</v>
      </c>
      <c r="D1031" s="253" t="s">
        <v>261</v>
      </c>
      <c r="E1031" s="929" t="s">
        <v>246</v>
      </c>
      <c r="F1031" s="930"/>
      <c r="G1031" s="931" t="s">
        <v>262</v>
      </c>
      <c r="H1031" s="931"/>
      <c r="I1031" s="931"/>
    </row>
    <row r="1032" spans="1:9">
      <c r="A1032" s="242" t="s">
        <v>263</v>
      </c>
      <c r="B1032" s="243" t="s">
        <v>264</v>
      </c>
      <c r="C1032" s="244">
        <v>1</v>
      </c>
      <c r="D1032" s="242" t="s">
        <v>40</v>
      </c>
      <c r="E1032" s="257">
        <v>17.103000000000002</v>
      </c>
      <c r="F1032" s="257"/>
      <c r="G1032" s="257"/>
      <c r="H1032" s="257"/>
      <c r="I1032" s="246">
        <v>17.103000000000002</v>
      </c>
    </row>
    <row r="1033" spans="1:9">
      <c r="A1033" s="257"/>
      <c r="B1033" s="257"/>
      <c r="C1033" s="944" t="s">
        <v>265</v>
      </c>
      <c r="D1033" s="945"/>
      <c r="E1033" s="945"/>
      <c r="F1033" s="945"/>
      <c r="G1033" s="945"/>
      <c r="H1033" s="946">
        <v>17.103000000000002</v>
      </c>
      <c r="I1033" s="944"/>
    </row>
    <row r="1034" spans="1:9" ht="15.75" thickBot="1">
      <c r="A1034" s="248"/>
      <c r="B1034" s="248"/>
      <c r="C1034" s="933" t="s">
        <v>266</v>
      </c>
      <c r="D1034" s="934"/>
      <c r="E1034" s="934"/>
      <c r="F1034" s="934"/>
      <c r="G1034" s="934"/>
      <c r="H1034" s="249"/>
      <c r="I1034" s="251">
        <v>17.103000000000002</v>
      </c>
    </row>
    <row r="1035" spans="1:9">
      <c r="A1035" s="257"/>
      <c r="B1035" s="257"/>
      <c r="C1035" s="927" t="s">
        <v>267</v>
      </c>
      <c r="D1035" s="932"/>
      <c r="E1035" s="932"/>
      <c r="F1035" s="932"/>
      <c r="G1035" s="932"/>
      <c r="H1035" s="258"/>
      <c r="I1035" s="259">
        <v>34.206000000000003</v>
      </c>
    </row>
    <row r="1036" spans="1:9">
      <c r="A1036" s="257"/>
      <c r="B1036" s="257"/>
      <c r="C1036" s="258"/>
      <c r="D1036" s="258"/>
      <c r="E1036" s="258"/>
      <c r="F1036" s="258"/>
      <c r="G1036" s="260" t="s">
        <v>268</v>
      </c>
      <c r="H1036" s="258">
        <v>1.059E-2</v>
      </c>
      <c r="I1036" s="259">
        <v>0.36220000000000002</v>
      </c>
    </row>
    <row r="1037" spans="1:9" ht="15.75" thickBot="1">
      <c r="A1037" s="248"/>
      <c r="B1037" s="248"/>
      <c r="C1037" s="250"/>
      <c r="D1037" s="250"/>
      <c r="E1037" s="250"/>
      <c r="F1037" s="250"/>
      <c r="G1037" s="249" t="s">
        <v>269</v>
      </c>
      <c r="H1037" s="250"/>
      <c r="I1037" s="250" t="s">
        <v>116</v>
      </c>
    </row>
    <row r="1038" spans="1:9" ht="15.75" thickBot="1">
      <c r="A1038" s="252" t="s">
        <v>270</v>
      </c>
      <c r="B1038" s="252"/>
      <c r="C1038" s="253" t="s">
        <v>244</v>
      </c>
      <c r="D1038" s="253" t="s">
        <v>261</v>
      </c>
      <c r="E1038" s="931" t="s">
        <v>271</v>
      </c>
      <c r="F1038" s="931"/>
      <c r="G1038" s="931" t="s">
        <v>272</v>
      </c>
      <c r="H1038" s="931"/>
      <c r="I1038" s="931"/>
    </row>
    <row r="1039" spans="1:9" ht="15.75" thickBot="1">
      <c r="A1039" s="263"/>
      <c r="B1039" s="263"/>
      <c r="C1039" s="931" t="s">
        <v>273</v>
      </c>
      <c r="D1039" s="935"/>
      <c r="E1039" s="935"/>
      <c r="F1039" s="935"/>
      <c r="G1039" s="935"/>
      <c r="H1039" s="263"/>
      <c r="I1039" s="263"/>
    </row>
    <row r="1040" spans="1:9" ht="15.75" thickBot="1">
      <c r="A1040" s="252" t="s">
        <v>274</v>
      </c>
      <c r="B1040" s="252"/>
      <c r="C1040" s="253" t="s">
        <v>244</v>
      </c>
      <c r="D1040" s="253" t="s">
        <v>261</v>
      </c>
      <c r="E1040" s="931" t="s">
        <v>272</v>
      </c>
      <c r="F1040" s="931"/>
      <c r="G1040" s="931" t="s">
        <v>272</v>
      </c>
      <c r="H1040" s="931"/>
      <c r="I1040" s="931"/>
    </row>
    <row r="1041" spans="1:9" ht="15.75" thickBot="1">
      <c r="A1041" s="263"/>
      <c r="B1041" s="263"/>
      <c r="C1041" s="931" t="s">
        <v>276</v>
      </c>
      <c r="D1041" s="935"/>
      <c r="E1041" s="935"/>
      <c r="F1041" s="935"/>
      <c r="G1041" s="935"/>
      <c r="H1041" s="264"/>
      <c r="I1041" s="264"/>
    </row>
    <row r="1042" spans="1:9" ht="15.75" thickBot="1">
      <c r="A1042" s="252"/>
      <c r="B1042" s="252"/>
      <c r="C1042" s="265"/>
      <c r="D1042" s="265"/>
      <c r="E1042" s="265"/>
      <c r="F1042" s="265"/>
      <c r="G1042" s="265" t="s">
        <v>277</v>
      </c>
      <c r="H1042" s="265"/>
      <c r="I1042" s="266">
        <v>34.568199999999997</v>
      </c>
    </row>
    <row r="1043" spans="1:9" ht="15.75" thickBot="1">
      <c r="A1043" s="252" t="s">
        <v>278</v>
      </c>
      <c r="B1043" s="252"/>
      <c r="C1043" s="253" t="s">
        <v>279</v>
      </c>
      <c r="D1043" s="253" t="s">
        <v>244</v>
      </c>
      <c r="E1043" s="253" t="s">
        <v>261</v>
      </c>
      <c r="F1043" s="931" t="s">
        <v>272</v>
      </c>
      <c r="G1043" s="931"/>
      <c r="H1043" s="931" t="s">
        <v>272</v>
      </c>
      <c r="I1043" s="931"/>
    </row>
    <row r="1044" spans="1:9" ht="15.75" thickBot="1">
      <c r="A1044" s="252"/>
      <c r="B1044" s="252"/>
      <c r="C1044" s="931" t="s">
        <v>281</v>
      </c>
      <c r="D1044" s="931"/>
      <c r="E1044" s="931"/>
      <c r="F1044" s="931"/>
      <c r="G1044" s="931"/>
      <c r="H1044" s="265"/>
      <c r="I1044" s="265"/>
    </row>
    <row r="1045" spans="1:9" ht="15.75" thickBot="1">
      <c r="A1045" s="936" t="s">
        <v>282</v>
      </c>
      <c r="B1045" s="936"/>
      <c r="C1045" s="938" t="s">
        <v>244</v>
      </c>
      <c r="D1045" s="938" t="s">
        <v>261</v>
      </c>
      <c r="E1045" s="940" t="s">
        <v>283</v>
      </c>
      <c r="F1045" s="940"/>
      <c r="G1045" s="940"/>
      <c r="H1045" s="271"/>
      <c r="I1045" s="938" t="s">
        <v>272</v>
      </c>
    </row>
    <row r="1046" spans="1:9" ht="15.75" thickBot="1">
      <c r="A1046" s="937"/>
      <c r="B1046" s="937"/>
      <c r="C1046" s="939"/>
      <c r="D1046" s="939"/>
      <c r="E1046" s="272" t="s">
        <v>284</v>
      </c>
      <c r="F1046" s="272" t="s">
        <v>285</v>
      </c>
      <c r="G1046" s="272" t="s">
        <v>286</v>
      </c>
      <c r="H1046" s="272"/>
      <c r="I1046" s="939"/>
    </row>
    <row r="1047" spans="1:9">
      <c r="A1047" s="278"/>
      <c r="B1047" s="278"/>
      <c r="C1047" s="927" t="s">
        <v>288</v>
      </c>
      <c r="D1047" s="927"/>
      <c r="E1047" s="927"/>
      <c r="F1047" s="927"/>
      <c r="G1047" s="927"/>
      <c r="H1047" s="279"/>
      <c r="I1047" s="279" t="s">
        <v>116</v>
      </c>
    </row>
    <row r="1048" spans="1:9" ht="16.5" thickBot="1">
      <c r="A1048" s="275"/>
      <c r="B1048" s="275"/>
      <c r="C1048" s="535"/>
      <c r="D1048" s="575">
        <v>4805750</v>
      </c>
      <c r="E1048" s="928" t="s">
        <v>289</v>
      </c>
      <c r="F1048" s="928"/>
      <c r="G1048" s="928"/>
      <c r="H1048" s="275"/>
      <c r="I1048" s="277">
        <v>34.568199999999997</v>
      </c>
    </row>
    <row r="1049" spans="1:9" ht="15.75" thickTop="1">
      <c r="A1049" s="230" t="s">
        <v>291</v>
      </c>
    </row>
    <row r="1051" spans="1:9" ht="23.25" thickBot="1">
      <c r="A1051" s="231" t="s">
        <v>237</v>
      </c>
      <c r="B1051" s="232"/>
      <c r="C1051" s="232"/>
      <c r="D1051" s="232"/>
      <c r="E1051" s="232"/>
      <c r="F1051" s="232"/>
      <c r="G1051" s="232"/>
      <c r="H1051" s="232"/>
      <c r="I1051" s="233" t="s">
        <v>214</v>
      </c>
    </row>
    <row r="1052" spans="1:9" ht="18.75" thickTop="1">
      <c r="A1052" s="234" t="s">
        <v>238</v>
      </c>
      <c r="B1052" s="234"/>
      <c r="C1052" s="234"/>
      <c r="D1052" s="234" t="s">
        <v>743</v>
      </c>
      <c r="E1052" s="234"/>
      <c r="F1052" s="234"/>
      <c r="G1052" s="234"/>
      <c r="H1052" s="234"/>
      <c r="I1052" s="234"/>
    </row>
    <row r="1053" spans="1:9" ht="15.75">
      <c r="A1053" s="235" t="s">
        <v>239</v>
      </c>
      <c r="B1053" s="235"/>
      <c r="C1053" s="235"/>
      <c r="D1053" s="235" t="s">
        <v>744</v>
      </c>
      <c r="E1053" s="235"/>
      <c r="F1053" s="235"/>
      <c r="G1053" s="236" t="s">
        <v>240</v>
      </c>
      <c r="H1053" s="237">
        <v>224.1</v>
      </c>
      <c r="I1053" s="238" t="s">
        <v>287</v>
      </c>
    </row>
    <row r="1054" spans="1:9" ht="16.5" thickBot="1">
      <c r="A1054" s="239">
        <v>5914344</v>
      </c>
      <c r="B1054" s="941" t="s">
        <v>455</v>
      </c>
      <c r="C1054" s="941"/>
      <c r="D1054" s="941"/>
      <c r="E1054" s="941"/>
      <c r="F1054" s="941"/>
      <c r="G1054" s="941"/>
      <c r="H1054" s="942" t="s">
        <v>242</v>
      </c>
      <c r="I1054" s="943"/>
    </row>
    <row r="1055" spans="1:9" ht="15.75" thickBot="1">
      <c r="A1055" s="936" t="s">
        <v>243</v>
      </c>
      <c r="B1055" s="936"/>
      <c r="C1055" s="938" t="s">
        <v>244</v>
      </c>
      <c r="D1055" s="929" t="s">
        <v>245</v>
      </c>
      <c r="E1055" s="929"/>
      <c r="F1055" s="929" t="s">
        <v>246</v>
      </c>
      <c r="G1055" s="929"/>
      <c r="H1055" s="240"/>
      <c r="I1055" s="240" t="s">
        <v>247</v>
      </c>
    </row>
    <row r="1056" spans="1:9" ht="15.75" thickBot="1">
      <c r="A1056" s="937"/>
      <c r="B1056" s="937"/>
      <c r="C1056" s="939"/>
      <c r="D1056" s="241" t="s">
        <v>248</v>
      </c>
      <c r="E1056" s="241" t="s">
        <v>249</v>
      </c>
      <c r="F1056" s="241" t="s">
        <v>250</v>
      </c>
      <c r="G1056" s="241" t="s">
        <v>251</v>
      </c>
      <c r="H1056" s="241"/>
      <c r="I1056" s="241" t="s">
        <v>252</v>
      </c>
    </row>
    <row r="1057" spans="1:9">
      <c r="A1057" s="242" t="s">
        <v>456</v>
      </c>
      <c r="B1057" s="243" t="s">
        <v>457</v>
      </c>
      <c r="C1057" s="244">
        <v>1</v>
      </c>
      <c r="D1057" s="245">
        <v>1</v>
      </c>
      <c r="E1057" s="245">
        <v>0</v>
      </c>
      <c r="F1057" s="246">
        <v>129.79910000000001</v>
      </c>
      <c r="G1057" s="246">
        <v>51.887</v>
      </c>
      <c r="H1057" s="257"/>
      <c r="I1057" s="246">
        <v>129.79910000000001</v>
      </c>
    </row>
    <row r="1058" spans="1:9" ht="15.75" thickBot="1">
      <c r="A1058" s="248"/>
      <c r="B1058" s="248"/>
      <c r="C1058" s="248"/>
      <c r="D1058" s="248"/>
      <c r="E1058" s="248"/>
      <c r="F1058" s="248"/>
      <c r="G1058" s="249" t="s">
        <v>259</v>
      </c>
      <c r="H1058" s="250"/>
      <c r="I1058" s="251">
        <v>129.79910000000001</v>
      </c>
    </row>
    <row r="1059" spans="1:9" ht="15.75" thickBot="1">
      <c r="A1059" s="252" t="s">
        <v>260</v>
      </c>
      <c r="B1059" s="252"/>
      <c r="C1059" s="253" t="s">
        <v>244</v>
      </c>
      <c r="D1059" s="253" t="s">
        <v>261</v>
      </c>
      <c r="E1059" s="929" t="s">
        <v>246</v>
      </c>
      <c r="F1059" s="930"/>
      <c r="G1059" s="931" t="s">
        <v>262</v>
      </c>
      <c r="H1059" s="931"/>
      <c r="I1059" s="931"/>
    </row>
    <row r="1060" spans="1:9">
      <c r="A1060" s="257"/>
      <c r="B1060" s="257"/>
      <c r="C1060" s="927" t="s">
        <v>265</v>
      </c>
      <c r="D1060" s="932"/>
      <c r="E1060" s="932"/>
      <c r="F1060" s="932"/>
      <c r="G1060" s="932"/>
      <c r="H1060" s="932" t="s">
        <v>116</v>
      </c>
      <c r="I1060" s="932"/>
    </row>
    <row r="1061" spans="1:9" ht="15.75" thickBot="1">
      <c r="A1061" s="248"/>
      <c r="B1061" s="248"/>
      <c r="C1061" s="933" t="s">
        <v>266</v>
      </c>
      <c r="D1061" s="934"/>
      <c r="E1061" s="934"/>
      <c r="F1061" s="934"/>
      <c r="G1061" s="934"/>
      <c r="H1061" s="250"/>
      <c r="I1061" s="251">
        <v>129.79910000000001</v>
      </c>
    </row>
    <row r="1062" spans="1:9">
      <c r="A1062" s="257"/>
      <c r="B1062" s="257"/>
      <c r="C1062" s="927" t="s">
        <v>267</v>
      </c>
      <c r="D1062" s="932"/>
      <c r="E1062" s="932"/>
      <c r="F1062" s="932"/>
      <c r="G1062" s="932"/>
      <c r="H1062" s="258"/>
      <c r="I1062" s="259">
        <v>0.57920000000000005</v>
      </c>
    </row>
    <row r="1063" spans="1:9">
      <c r="A1063" s="257"/>
      <c r="B1063" s="257"/>
      <c r="C1063" s="258"/>
      <c r="D1063" s="258"/>
      <c r="E1063" s="258"/>
      <c r="F1063" s="258"/>
      <c r="G1063" s="260" t="s">
        <v>268</v>
      </c>
      <c r="H1063" s="258"/>
      <c r="I1063" s="246" t="s">
        <v>116</v>
      </c>
    </row>
    <row r="1064" spans="1:9" ht="15.75" thickBot="1">
      <c r="A1064" s="248"/>
      <c r="B1064" s="248"/>
      <c r="C1064" s="250"/>
      <c r="D1064" s="250"/>
      <c r="E1064" s="250"/>
      <c r="F1064" s="250"/>
      <c r="G1064" s="249" t="s">
        <v>269</v>
      </c>
      <c r="H1064" s="250"/>
      <c r="I1064" s="250" t="s">
        <v>116</v>
      </c>
    </row>
    <row r="1065" spans="1:9" ht="15.75" thickBot="1">
      <c r="A1065" s="252" t="s">
        <v>270</v>
      </c>
      <c r="B1065" s="252"/>
      <c r="C1065" s="253" t="s">
        <v>244</v>
      </c>
      <c r="D1065" s="253" t="s">
        <v>261</v>
      </c>
      <c r="E1065" s="931" t="s">
        <v>271</v>
      </c>
      <c r="F1065" s="931"/>
      <c r="G1065" s="931" t="s">
        <v>272</v>
      </c>
      <c r="H1065" s="931"/>
      <c r="I1065" s="931"/>
    </row>
    <row r="1066" spans="1:9" ht="15.75" thickBot="1">
      <c r="A1066" s="263"/>
      <c r="B1066" s="263"/>
      <c r="C1066" s="931" t="s">
        <v>273</v>
      </c>
      <c r="D1066" s="935"/>
      <c r="E1066" s="935"/>
      <c r="F1066" s="935"/>
      <c r="G1066" s="935"/>
      <c r="H1066" s="263"/>
      <c r="I1066" s="263"/>
    </row>
    <row r="1067" spans="1:9" ht="15.75" thickBot="1">
      <c r="A1067" s="252" t="s">
        <v>274</v>
      </c>
      <c r="B1067" s="252"/>
      <c r="C1067" s="253" t="s">
        <v>244</v>
      </c>
      <c r="D1067" s="253" t="s">
        <v>261</v>
      </c>
      <c r="E1067" s="931" t="s">
        <v>272</v>
      </c>
      <c r="F1067" s="931"/>
      <c r="G1067" s="931" t="s">
        <v>272</v>
      </c>
      <c r="H1067" s="931"/>
      <c r="I1067" s="931"/>
    </row>
    <row r="1068" spans="1:9" ht="15.75" thickBot="1">
      <c r="A1068" s="263"/>
      <c r="B1068" s="263"/>
      <c r="C1068" s="931" t="s">
        <v>276</v>
      </c>
      <c r="D1068" s="935"/>
      <c r="E1068" s="935"/>
      <c r="F1068" s="935"/>
      <c r="G1068" s="935"/>
      <c r="H1068" s="264"/>
      <c r="I1068" s="264"/>
    </row>
    <row r="1069" spans="1:9" ht="15.75" thickBot="1">
      <c r="A1069" s="252"/>
      <c r="B1069" s="252"/>
      <c r="C1069" s="265"/>
      <c r="D1069" s="265"/>
      <c r="E1069" s="265"/>
      <c r="F1069" s="265"/>
      <c r="G1069" s="265" t="s">
        <v>277</v>
      </c>
      <c r="H1069" s="265"/>
      <c r="I1069" s="266">
        <v>0.57920000000000005</v>
      </c>
    </row>
    <row r="1070" spans="1:9" ht="15.75" thickBot="1">
      <c r="A1070" s="252" t="s">
        <v>278</v>
      </c>
      <c r="B1070" s="252"/>
      <c r="C1070" s="253" t="s">
        <v>279</v>
      </c>
      <c r="D1070" s="253" t="s">
        <v>244</v>
      </c>
      <c r="E1070" s="253" t="s">
        <v>261</v>
      </c>
      <c r="F1070" s="931" t="s">
        <v>272</v>
      </c>
      <c r="G1070" s="931"/>
      <c r="H1070" s="931" t="s">
        <v>272</v>
      </c>
      <c r="I1070" s="931"/>
    </row>
    <row r="1071" spans="1:9" ht="15.75" thickBot="1">
      <c r="A1071" s="252"/>
      <c r="B1071" s="252"/>
      <c r="C1071" s="931" t="s">
        <v>281</v>
      </c>
      <c r="D1071" s="931"/>
      <c r="E1071" s="931"/>
      <c r="F1071" s="931"/>
      <c r="G1071" s="931"/>
      <c r="H1071" s="265"/>
      <c r="I1071" s="265"/>
    </row>
    <row r="1072" spans="1:9" ht="15.75" thickBot="1">
      <c r="A1072" s="936" t="s">
        <v>282</v>
      </c>
      <c r="B1072" s="936"/>
      <c r="C1072" s="938" t="s">
        <v>244</v>
      </c>
      <c r="D1072" s="938" t="s">
        <v>261</v>
      </c>
      <c r="E1072" s="940" t="s">
        <v>283</v>
      </c>
      <c r="F1072" s="940"/>
      <c r="G1072" s="940"/>
      <c r="H1072" s="271"/>
      <c r="I1072" s="938" t="s">
        <v>272</v>
      </c>
    </row>
    <row r="1073" spans="1:9" ht="15.75" thickBot="1">
      <c r="A1073" s="937"/>
      <c r="B1073" s="937"/>
      <c r="C1073" s="939"/>
      <c r="D1073" s="939"/>
      <c r="E1073" s="272" t="s">
        <v>284</v>
      </c>
      <c r="F1073" s="272" t="s">
        <v>285</v>
      </c>
      <c r="G1073" s="272" t="s">
        <v>286</v>
      </c>
      <c r="H1073" s="272"/>
      <c r="I1073" s="939"/>
    </row>
    <row r="1074" spans="1:9">
      <c r="A1074" s="278"/>
      <c r="B1074" s="278"/>
      <c r="C1074" s="927" t="s">
        <v>288</v>
      </c>
      <c r="D1074" s="927"/>
      <c r="E1074" s="927"/>
      <c r="F1074" s="927"/>
      <c r="G1074" s="927"/>
      <c r="H1074" s="279"/>
      <c r="I1074" s="279" t="s">
        <v>116</v>
      </c>
    </row>
    <row r="1075" spans="1:9" ht="16.5" thickBot="1">
      <c r="A1075" s="275"/>
      <c r="B1075" s="275"/>
      <c r="C1075" s="535"/>
      <c r="D1075" s="575">
        <v>5914344</v>
      </c>
      <c r="E1075" s="928" t="s">
        <v>289</v>
      </c>
      <c r="F1075" s="928"/>
      <c r="G1075" s="928"/>
      <c r="H1075" s="275"/>
      <c r="I1075" s="277">
        <v>0.57920000000000005</v>
      </c>
    </row>
    <row r="1076" spans="1:9" ht="15.75" thickTop="1">
      <c r="A1076" s="230" t="s">
        <v>291</v>
      </c>
    </row>
    <row r="1078" spans="1:9" ht="23.25" thickBot="1">
      <c r="A1078" s="185" t="s">
        <v>237</v>
      </c>
      <c r="B1078" s="186"/>
      <c r="C1078" s="186"/>
      <c r="D1078" s="186"/>
      <c r="E1078" s="186"/>
      <c r="F1078" s="186"/>
      <c r="G1078" s="186"/>
      <c r="H1078" s="186"/>
      <c r="I1078" s="187" t="s">
        <v>214</v>
      </c>
    </row>
    <row r="1079" spans="1:9" ht="18.75" thickTop="1">
      <c r="A1079" s="188" t="s">
        <v>238</v>
      </c>
      <c r="B1079" s="188"/>
      <c r="C1079" s="188"/>
      <c r="D1079" s="188" t="s">
        <v>743</v>
      </c>
      <c r="E1079" s="188"/>
      <c r="F1079" s="188"/>
      <c r="G1079" s="188"/>
      <c r="H1079" s="188"/>
      <c r="I1079" s="188"/>
    </row>
    <row r="1080" spans="1:9" ht="15.75">
      <c r="A1080" s="191" t="s">
        <v>239</v>
      </c>
      <c r="B1080" s="191"/>
      <c r="C1080" s="191"/>
      <c r="D1080" s="191" t="s">
        <v>744</v>
      </c>
      <c r="E1080" s="191"/>
      <c r="F1080" s="191"/>
      <c r="G1080" s="192" t="s">
        <v>240</v>
      </c>
      <c r="H1080" s="305">
        <v>1</v>
      </c>
      <c r="I1080" s="194" t="s">
        <v>20</v>
      </c>
    </row>
    <row r="1081" spans="1:9" ht="16.5" thickBot="1">
      <c r="A1081" s="195">
        <v>2003325</v>
      </c>
      <c r="B1081" s="947" t="s">
        <v>212</v>
      </c>
      <c r="C1081" s="947"/>
      <c r="D1081" s="947"/>
      <c r="E1081" s="947"/>
      <c r="F1081" s="947"/>
      <c r="G1081" s="947"/>
      <c r="H1081" s="948" t="s">
        <v>242</v>
      </c>
      <c r="I1081" s="949"/>
    </row>
    <row r="1082" spans="1:9" ht="15.75" thickBot="1">
      <c r="A1082" s="920" t="s">
        <v>243</v>
      </c>
      <c r="B1082" s="920"/>
      <c r="C1082" s="922" t="s">
        <v>244</v>
      </c>
      <c r="D1082" s="950" t="s">
        <v>245</v>
      </c>
      <c r="E1082" s="950"/>
      <c r="F1082" s="950" t="s">
        <v>246</v>
      </c>
      <c r="G1082" s="950"/>
      <c r="H1082" s="196"/>
      <c r="I1082" s="196" t="s">
        <v>247</v>
      </c>
    </row>
    <row r="1083" spans="1:9" ht="15.75" thickBot="1">
      <c r="A1083" s="921"/>
      <c r="B1083" s="921"/>
      <c r="C1083" s="923"/>
      <c r="D1083" s="197" t="s">
        <v>248</v>
      </c>
      <c r="E1083" s="197" t="s">
        <v>249</v>
      </c>
      <c r="F1083" s="197" t="s">
        <v>250</v>
      </c>
      <c r="G1083" s="197" t="s">
        <v>251</v>
      </c>
      <c r="H1083" s="197"/>
      <c r="I1083" s="197" t="s">
        <v>252</v>
      </c>
    </row>
    <row r="1084" spans="1:9" ht="15.75" thickBot="1">
      <c r="A1084" s="214"/>
      <c r="B1084" s="214"/>
      <c r="C1084" s="214"/>
      <c r="D1084" s="214"/>
      <c r="E1084" s="214"/>
      <c r="F1084" s="214"/>
      <c r="G1084" s="217" t="s">
        <v>259</v>
      </c>
      <c r="H1084" s="292"/>
      <c r="I1084" s="292"/>
    </row>
    <row r="1085" spans="1:9" ht="15.75" thickBot="1">
      <c r="A1085" s="208" t="s">
        <v>260</v>
      </c>
      <c r="B1085" s="208"/>
      <c r="C1085" s="209" t="s">
        <v>244</v>
      </c>
      <c r="D1085" s="209" t="s">
        <v>261</v>
      </c>
      <c r="E1085" s="950" t="s">
        <v>246</v>
      </c>
      <c r="F1085" s="951"/>
      <c r="G1085" s="919" t="s">
        <v>262</v>
      </c>
      <c r="H1085" s="919"/>
      <c r="I1085" s="919"/>
    </row>
    <row r="1086" spans="1:9">
      <c r="A1086" s="203"/>
      <c r="B1086" s="203"/>
      <c r="C1086" s="917" t="s">
        <v>265</v>
      </c>
      <c r="D1086" s="918"/>
      <c r="E1086" s="918"/>
      <c r="F1086" s="918"/>
      <c r="G1086" s="918"/>
      <c r="H1086" s="918" t="s">
        <v>116</v>
      </c>
      <c r="I1086" s="918"/>
    </row>
    <row r="1087" spans="1:9" ht="15.75" thickBot="1">
      <c r="A1087" s="204"/>
      <c r="B1087" s="204"/>
      <c r="C1087" s="915" t="s">
        <v>266</v>
      </c>
      <c r="D1087" s="916"/>
      <c r="E1087" s="916"/>
      <c r="F1087" s="916"/>
      <c r="G1087" s="916"/>
      <c r="H1087" s="206"/>
      <c r="I1087" s="206" t="s">
        <v>116</v>
      </c>
    </row>
    <row r="1088" spans="1:9">
      <c r="A1088" s="203"/>
      <c r="B1088" s="203"/>
      <c r="C1088" s="917" t="s">
        <v>267</v>
      </c>
      <c r="D1088" s="918"/>
      <c r="E1088" s="918"/>
      <c r="F1088" s="918"/>
      <c r="G1088" s="918"/>
      <c r="H1088" s="211"/>
      <c r="I1088" s="211" t="s">
        <v>116</v>
      </c>
    </row>
    <row r="1089" spans="1:9">
      <c r="A1089" s="203"/>
      <c r="B1089" s="203"/>
      <c r="C1089" s="211"/>
      <c r="D1089" s="211"/>
      <c r="E1089" s="211"/>
      <c r="F1089" s="211"/>
      <c r="G1089" s="213" t="s">
        <v>268</v>
      </c>
      <c r="H1089" s="211"/>
      <c r="I1089" s="202" t="s">
        <v>116</v>
      </c>
    </row>
    <row r="1090" spans="1:9" ht="15.75" thickBot="1">
      <c r="A1090" s="204"/>
      <c r="B1090" s="204"/>
      <c r="C1090" s="206"/>
      <c r="D1090" s="206"/>
      <c r="E1090" s="206"/>
      <c r="F1090" s="206"/>
      <c r="G1090" s="205" t="s">
        <v>269</v>
      </c>
      <c r="H1090" s="206"/>
      <c r="I1090" s="206" t="s">
        <v>116</v>
      </c>
    </row>
    <row r="1091" spans="1:9" ht="15.75" thickBot="1">
      <c r="A1091" s="208" t="s">
        <v>270</v>
      </c>
      <c r="B1091" s="208"/>
      <c r="C1091" s="209" t="s">
        <v>244</v>
      </c>
      <c r="D1091" s="209" t="s">
        <v>261</v>
      </c>
      <c r="E1091" s="919" t="s">
        <v>271</v>
      </c>
      <c r="F1091" s="919"/>
      <c r="G1091" s="919" t="s">
        <v>272</v>
      </c>
      <c r="H1091" s="919"/>
      <c r="I1091" s="919"/>
    </row>
    <row r="1092" spans="1:9" ht="15.75" thickBot="1">
      <c r="A1092" s="214"/>
      <c r="B1092" s="214"/>
      <c r="C1092" s="919" t="s">
        <v>273</v>
      </c>
      <c r="D1092" s="955"/>
      <c r="E1092" s="955"/>
      <c r="F1092" s="955"/>
      <c r="G1092" s="955"/>
      <c r="H1092" s="214"/>
      <c r="I1092" s="214"/>
    </row>
    <row r="1093" spans="1:9" ht="15.75" thickBot="1">
      <c r="A1093" s="208" t="s">
        <v>274</v>
      </c>
      <c r="B1093" s="208"/>
      <c r="C1093" s="209" t="s">
        <v>244</v>
      </c>
      <c r="D1093" s="209" t="s">
        <v>261</v>
      </c>
      <c r="E1093" s="919" t="s">
        <v>272</v>
      </c>
      <c r="F1093" s="919"/>
      <c r="G1093" s="919" t="s">
        <v>272</v>
      </c>
      <c r="H1093" s="919"/>
      <c r="I1093" s="919"/>
    </row>
    <row r="1094" spans="1:9">
      <c r="A1094" s="198">
        <v>4805755</v>
      </c>
      <c r="B1094" s="199" t="s">
        <v>458</v>
      </c>
      <c r="C1094" s="215">
        <v>0.1462</v>
      </c>
      <c r="D1094" s="198" t="s">
        <v>12</v>
      </c>
      <c r="E1094" s="198"/>
      <c r="F1094" s="202">
        <v>25.654399999999999</v>
      </c>
      <c r="G1094" s="203"/>
      <c r="H1094" s="203"/>
      <c r="I1094" s="216">
        <v>3.7507000000000001</v>
      </c>
    </row>
    <row r="1095" spans="1:9" ht="29.25">
      <c r="A1095" s="198">
        <v>1107892</v>
      </c>
      <c r="B1095" s="199" t="s">
        <v>431</v>
      </c>
      <c r="C1095" s="215">
        <v>7.1800000000000003E-2</v>
      </c>
      <c r="D1095" s="198" t="s">
        <v>12</v>
      </c>
      <c r="E1095" s="198"/>
      <c r="F1095" s="202">
        <v>404.40879999999999</v>
      </c>
      <c r="G1095" s="203"/>
      <c r="H1095" s="203"/>
      <c r="I1095" s="216">
        <v>29.0366</v>
      </c>
    </row>
    <row r="1096" spans="1:9" ht="29.25">
      <c r="A1096" s="198">
        <v>2003842</v>
      </c>
      <c r="B1096" s="199" t="s">
        <v>459</v>
      </c>
      <c r="C1096" s="215">
        <v>0.1017</v>
      </c>
      <c r="D1096" s="198" t="s">
        <v>38</v>
      </c>
      <c r="E1096" s="198"/>
      <c r="F1096" s="202">
        <v>47.597000000000001</v>
      </c>
      <c r="G1096" s="203"/>
      <c r="H1096" s="203"/>
      <c r="I1096" s="216">
        <v>4.8406000000000002</v>
      </c>
    </row>
    <row r="1097" spans="1:9" ht="29.25">
      <c r="A1097" s="198">
        <v>4805751</v>
      </c>
      <c r="B1097" s="199" t="s">
        <v>460</v>
      </c>
      <c r="C1097" s="215">
        <v>0.14180000000000001</v>
      </c>
      <c r="D1097" s="198" t="s">
        <v>12</v>
      </c>
      <c r="E1097" s="198"/>
      <c r="F1097" s="202">
        <v>42.7575</v>
      </c>
      <c r="G1097" s="203"/>
      <c r="H1097" s="203"/>
      <c r="I1097" s="216">
        <v>6.0629999999999997</v>
      </c>
    </row>
    <row r="1098" spans="1:9">
      <c r="A1098" s="198">
        <v>3108022</v>
      </c>
      <c r="B1098" s="199" t="s">
        <v>461</v>
      </c>
      <c r="C1098" s="215">
        <v>0.48749999999999999</v>
      </c>
      <c r="D1098" s="198" t="s">
        <v>20</v>
      </c>
      <c r="E1098" s="198"/>
      <c r="F1098" s="202">
        <v>3.7395</v>
      </c>
      <c r="G1098" s="203"/>
      <c r="H1098" s="203"/>
      <c r="I1098" s="216">
        <v>1.823</v>
      </c>
    </row>
    <row r="1099" spans="1:9" ht="15.75" thickBot="1">
      <c r="A1099" s="204"/>
      <c r="B1099" s="204"/>
      <c r="C1099" s="915" t="s">
        <v>276</v>
      </c>
      <c r="D1099" s="916"/>
      <c r="E1099" s="916"/>
      <c r="F1099" s="916"/>
      <c r="G1099" s="916"/>
      <c r="H1099" s="206"/>
      <c r="I1099" s="210">
        <v>45.5139</v>
      </c>
    </row>
    <row r="1100" spans="1:9" ht="15.75" thickBot="1">
      <c r="A1100" s="208"/>
      <c r="B1100" s="208"/>
      <c r="C1100" s="217"/>
      <c r="D1100" s="217"/>
      <c r="E1100" s="217"/>
      <c r="F1100" s="217"/>
      <c r="G1100" s="217" t="s">
        <v>277</v>
      </c>
      <c r="H1100" s="217"/>
      <c r="I1100" s="218">
        <v>45.5139</v>
      </c>
    </row>
    <row r="1101" spans="1:9" ht="15.75" thickBot="1">
      <c r="A1101" s="208" t="s">
        <v>278</v>
      </c>
      <c r="B1101" s="208"/>
      <c r="C1101" s="209" t="s">
        <v>279</v>
      </c>
      <c r="D1101" s="209" t="s">
        <v>244</v>
      </c>
      <c r="E1101" s="209" t="s">
        <v>261</v>
      </c>
      <c r="F1101" s="919" t="s">
        <v>272</v>
      </c>
      <c r="G1101" s="919"/>
      <c r="H1101" s="919" t="s">
        <v>272</v>
      </c>
      <c r="I1101" s="919"/>
    </row>
    <row r="1102" spans="1:9" ht="15.75" thickBot="1">
      <c r="A1102" s="208"/>
      <c r="B1102" s="208"/>
      <c r="C1102" s="919" t="s">
        <v>281</v>
      </c>
      <c r="D1102" s="919"/>
      <c r="E1102" s="919"/>
      <c r="F1102" s="919"/>
      <c r="G1102" s="919"/>
      <c r="H1102" s="217"/>
      <c r="I1102" s="217"/>
    </row>
    <row r="1103" spans="1:9" ht="15.75" thickBot="1">
      <c r="A1103" s="920" t="s">
        <v>282</v>
      </c>
      <c r="B1103" s="920"/>
      <c r="C1103" s="922" t="s">
        <v>244</v>
      </c>
      <c r="D1103" s="922" t="s">
        <v>261</v>
      </c>
      <c r="E1103" s="924" t="s">
        <v>283</v>
      </c>
      <c r="F1103" s="924"/>
      <c r="G1103" s="924"/>
      <c r="H1103" s="220"/>
      <c r="I1103" s="922" t="s">
        <v>272</v>
      </c>
    </row>
    <row r="1104" spans="1:9" ht="15.75" thickBot="1">
      <c r="A1104" s="921"/>
      <c r="B1104" s="921"/>
      <c r="C1104" s="923"/>
      <c r="D1104" s="923"/>
      <c r="E1104" s="221" t="s">
        <v>284</v>
      </c>
      <c r="F1104" s="221" t="s">
        <v>285</v>
      </c>
      <c r="G1104" s="221" t="s">
        <v>286</v>
      </c>
      <c r="H1104" s="221"/>
      <c r="I1104" s="923"/>
    </row>
    <row r="1105" spans="1:9">
      <c r="A1105" s="293"/>
      <c r="B1105" s="293"/>
      <c r="C1105" s="917" t="s">
        <v>288</v>
      </c>
      <c r="D1105" s="917"/>
      <c r="E1105" s="917"/>
      <c r="F1105" s="917"/>
      <c r="G1105" s="917"/>
      <c r="H1105" s="294"/>
      <c r="I1105" s="294" t="s">
        <v>116</v>
      </c>
    </row>
    <row r="1106" spans="1:9" ht="15.75" thickBot="1">
      <c r="A1106" s="225"/>
      <c r="B1106" s="225"/>
      <c r="C1106" s="226"/>
      <c r="D1106" s="226"/>
      <c r="E1106" s="926" t="s">
        <v>289</v>
      </c>
      <c r="F1106" s="926"/>
      <c r="G1106" s="926"/>
      <c r="H1106" s="225"/>
      <c r="I1106" s="227">
        <v>45.51</v>
      </c>
    </row>
    <row r="1107" spans="1:9" ht="15.75" thickTop="1">
      <c r="A1107" s="223"/>
      <c r="B1107" s="223"/>
      <c r="C1107" s="213"/>
      <c r="D1107" s="213"/>
      <c r="E1107" s="213"/>
      <c r="F1107" s="213" t="s">
        <v>86</v>
      </c>
      <c r="G1107" s="228">
        <v>0.23619999999999999</v>
      </c>
      <c r="H1107" s="223"/>
      <c r="I1107" s="212">
        <v>10.749499999999999</v>
      </c>
    </row>
    <row r="1108" spans="1:9" ht="16.5" thickBot="1">
      <c r="A1108" s="225"/>
      <c r="B1108" s="225"/>
      <c r="C1108" s="524"/>
      <c r="D1108" s="561">
        <v>2003325</v>
      </c>
      <c r="E1108" s="524"/>
      <c r="F1108" s="225"/>
      <c r="G1108" s="225" t="s">
        <v>290</v>
      </c>
      <c r="H1108" s="225"/>
      <c r="I1108" s="227">
        <v>56.26</v>
      </c>
    </row>
    <row r="1109" spans="1:9" ht="15.75" thickTop="1">
      <c r="A1109" s="230" t="s">
        <v>291</v>
      </c>
    </row>
    <row r="1111" spans="1:9" ht="23.25" thickBot="1">
      <c r="A1111" s="231" t="s">
        <v>237</v>
      </c>
      <c r="B1111" s="232"/>
      <c r="C1111" s="232"/>
      <c r="D1111" s="232"/>
      <c r="E1111" s="232"/>
      <c r="F1111" s="232"/>
      <c r="G1111" s="232"/>
      <c r="H1111" s="232"/>
      <c r="I1111" s="233" t="s">
        <v>214</v>
      </c>
    </row>
    <row r="1112" spans="1:9" ht="18.75" thickTop="1">
      <c r="A1112" s="234" t="s">
        <v>238</v>
      </c>
      <c r="B1112" s="234"/>
      <c r="C1112" s="234"/>
      <c r="D1112" s="234" t="s">
        <v>743</v>
      </c>
      <c r="E1112" s="234"/>
      <c r="F1112" s="234"/>
      <c r="G1112" s="234"/>
      <c r="H1112" s="234"/>
      <c r="I1112" s="234"/>
    </row>
    <row r="1113" spans="1:9" ht="15.75">
      <c r="A1113" s="235" t="s">
        <v>239</v>
      </c>
      <c r="B1113" s="235"/>
      <c r="C1113" s="235"/>
      <c r="D1113" s="235" t="s">
        <v>744</v>
      </c>
      <c r="E1113" s="235"/>
      <c r="F1113" s="235"/>
      <c r="G1113" s="236" t="s">
        <v>240</v>
      </c>
      <c r="H1113" s="303">
        <v>0.66666999999999998</v>
      </c>
      <c r="I1113" s="238" t="s">
        <v>12</v>
      </c>
    </row>
    <row r="1114" spans="1:9" ht="16.5" thickBot="1">
      <c r="A1114" s="239">
        <v>4805755</v>
      </c>
      <c r="B1114" s="941" t="s">
        <v>458</v>
      </c>
      <c r="C1114" s="941"/>
      <c r="D1114" s="941"/>
      <c r="E1114" s="941"/>
      <c r="F1114" s="941"/>
      <c r="G1114" s="941"/>
      <c r="H1114" s="942" t="s">
        <v>242</v>
      </c>
      <c r="I1114" s="943"/>
    </row>
    <row r="1115" spans="1:9" ht="15.75" thickBot="1">
      <c r="A1115" s="936" t="s">
        <v>243</v>
      </c>
      <c r="B1115" s="936"/>
      <c r="C1115" s="938" t="s">
        <v>244</v>
      </c>
      <c r="D1115" s="929" t="s">
        <v>245</v>
      </c>
      <c r="E1115" s="929"/>
      <c r="F1115" s="929" t="s">
        <v>246</v>
      </c>
      <c r="G1115" s="929"/>
      <c r="H1115" s="240"/>
      <c r="I1115" s="240" t="s">
        <v>247</v>
      </c>
    </row>
    <row r="1116" spans="1:9" ht="15.75" thickBot="1">
      <c r="A1116" s="937"/>
      <c r="B1116" s="937"/>
      <c r="C1116" s="939"/>
      <c r="D1116" s="241" t="s">
        <v>248</v>
      </c>
      <c r="E1116" s="241" t="s">
        <v>249</v>
      </c>
      <c r="F1116" s="241" t="s">
        <v>250</v>
      </c>
      <c r="G1116" s="241" t="s">
        <v>251</v>
      </c>
      <c r="H1116" s="241"/>
      <c r="I1116" s="241" t="s">
        <v>252</v>
      </c>
    </row>
    <row r="1117" spans="1:9" ht="15.75" thickBot="1">
      <c r="A1117" s="263"/>
      <c r="B1117" s="263"/>
      <c r="C1117" s="263"/>
      <c r="D1117" s="263"/>
      <c r="E1117" s="263"/>
      <c r="F1117" s="263"/>
      <c r="G1117" s="265" t="s">
        <v>259</v>
      </c>
      <c r="H1117" s="264"/>
      <c r="I1117" s="264"/>
    </row>
    <row r="1118" spans="1:9" ht="15.75" thickBot="1">
      <c r="A1118" s="252" t="s">
        <v>260</v>
      </c>
      <c r="B1118" s="252"/>
      <c r="C1118" s="253" t="s">
        <v>244</v>
      </c>
      <c r="D1118" s="253" t="s">
        <v>261</v>
      </c>
      <c r="E1118" s="929" t="s">
        <v>246</v>
      </c>
      <c r="F1118" s="930"/>
      <c r="G1118" s="931" t="s">
        <v>262</v>
      </c>
      <c r="H1118" s="931"/>
      <c r="I1118" s="931"/>
    </row>
    <row r="1119" spans="1:9">
      <c r="A1119" s="254" t="s">
        <v>263</v>
      </c>
      <c r="B1119" s="255" t="s">
        <v>264</v>
      </c>
      <c r="C1119" s="256">
        <v>1</v>
      </c>
      <c r="D1119" s="254" t="s">
        <v>40</v>
      </c>
      <c r="E1119" s="257">
        <v>17.103000000000002</v>
      </c>
      <c r="F1119" s="257"/>
      <c r="G1119" s="257"/>
      <c r="H1119" s="257"/>
      <c r="I1119" s="246">
        <v>17.103000000000002</v>
      </c>
    </row>
    <row r="1120" spans="1:9">
      <c r="A1120" s="257"/>
      <c r="B1120" s="257"/>
      <c r="C1120" s="944" t="s">
        <v>265</v>
      </c>
      <c r="D1120" s="945"/>
      <c r="E1120" s="945"/>
      <c r="F1120" s="945"/>
      <c r="G1120" s="945"/>
      <c r="H1120" s="956" t="s">
        <v>116</v>
      </c>
      <c r="I1120" s="945"/>
    </row>
    <row r="1121" spans="1:9" ht="15.75" thickBot="1">
      <c r="A1121" s="248"/>
      <c r="B1121" s="248"/>
      <c r="C1121" s="933" t="s">
        <v>266</v>
      </c>
      <c r="D1121" s="934"/>
      <c r="E1121" s="934"/>
      <c r="F1121" s="934"/>
      <c r="G1121" s="934"/>
      <c r="H1121" s="250"/>
      <c r="I1121" s="251">
        <v>17.103000000000002</v>
      </c>
    </row>
    <row r="1122" spans="1:9">
      <c r="A1122" s="257"/>
      <c r="B1122" s="257"/>
      <c r="C1122" s="927" t="s">
        <v>267</v>
      </c>
      <c r="D1122" s="932"/>
      <c r="E1122" s="932"/>
      <c r="F1122" s="932"/>
      <c r="G1122" s="932"/>
      <c r="H1122" s="258"/>
      <c r="I1122" s="259">
        <v>25.654399999999999</v>
      </c>
    </row>
    <row r="1123" spans="1:9">
      <c r="A1123" s="257"/>
      <c r="B1123" s="257"/>
      <c r="C1123" s="258"/>
      <c r="D1123" s="258"/>
      <c r="E1123" s="258"/>
      <c r="F1123" s="258"/>
      <c r="G1123" s="260" t="s">
        <v>268</v>
      </c>
      <c r="H1123" s="258"/>
      <c r="I1123" s="246" t="s">
        <v>116</v>
      </c>
    </row>
    <row r="1124" spans="1:9" ht="15.75" thickBot="1">
      <c r="A1124" s="248"/>
      <c r="B1124" s="248"/>
      <c r="C1124" s="250"/>
      <c r="D1124" s="250"/>
      <c r="E1124" s="250"/>
      <c r="F1124" s="250"/>
      <c r="G1124" s="249" t="s">
        <v>269</v>
      </c>
      <c r="H1124" s="250"/>
      <c r="I1124" s="250" t="s">
        <v>116</v>
      </c>
    </row>
    <row r="1125" spans="1:9" ht="15.75" thickBot="1">
      <c r="A1125" s="252" t="s">
        <v>270</v>
      </c>
      <c r="B1125" s="252"/>
      <c r="C1125" s="253" t="s">
        <v>244</v>
      </c>
      <c r="D1125" s="253" t="s">
        <v>261</v>
      </c>
      <c r="E1125" s="931" t="s">
        <v>271</v>
      </c>
      <c r="F1125" s="931"/>
      <c r="G1125" s="931" t="s">
        <v>272</v>
      </c>
      <c r="H1125" s="931"/>
      <c r="I1125" s="931"/>
    </row>
    <row r="1126" spans="1:9" ht="15.75" thickBot="1">
      <c r="A1126" s="263"/>
      <c r="B1126" s="263"/>
      <c r="C1126" s="931" t="s">
        <v>273</v>
      </c>
      <c r="D1126" s="935"/>
      <c r="E1126" s="935"/>
      <c r="F1126" s="935"/>
      <c r="G1126" s="935"/>
      <c r="H1126" s="263"/>
      <c r="I1126" s="263"/>
    </row>
    <row r="1127" spans="1:9" ht="15.75" thickBot="1">
      <c r="A1127" s="252" t="s">
        <v>274</v>
      </c>
      <c r="B1127" s="252"/>
      <c r="C1127" s="253" t="s">
        <v>244</v>
      </c>
      <c r="D1127" s="253" t="s">
        <v>261</v>
      </c>
      <c r="E1127" s="931" t="s">
        <v>272</v>
      </c>
      <c r="F1127" s="931"/>
      <c r="G1127" s="931" t="s">
        <v>272</v>
      </c>
      <c r="H1127" s="931"/>
      <c r="I1127" s="931"/>
    </row>
    <row r="1128" spans="1:9" ht="15.75" thickBot="1">
      <c r="A1128" s="263"/>
      <c r="B1128" s="263"/>
      <c r="C1128" s="931" t="s">
        <v>276</v>
      </c>
      <c r="D1128" s="935"/>
      <c r="E1128" s="935"/>
      <c r="F1128" s="935"/>
      <c r="G1128" s="935"/>
      <c r="H1128" s="264"/>
      <c r="I1128" s="264"/>
    </row>
    <row r="1129" spans="1:9" ht="15.75" thickBot="1">
      <c r="A1129" s="252"/>
      <c r="B1129" s="252"/>
      <c r="C1129" s="265"/>
      <c r="D1129" s="265"/>
      <c r="E1129" s="265"/>
      <c r="F1129" s="265"/>
      <c r="G1129" s="265" t="s">
        <v>277</v>
      </c>
      <c r="H1129" s="265"/>
      <c r="I1129" s="266">
        <v>25.654399999999999</v>
      </c>
    </row>
    <row r="1130" spans="1:9" ht="15.75" thickBot="1">
      <c r="A1130" s="252" t="s">
        <v>278</v>
      </c>
      <c r="B1130" s="252"/>
      <c r="C1130" s="253" t="s">
        <v>279</v>
      </c>
      <c r="D1130" s="253" t="s">
        <v>244</v>
      </c>
      <c r="E1130" s="253" t="s">
        <v>261</v>
      </c>
      <c r="F1130" s="931" t="s">
        <v>272</v>
      </c>
      <c r="G1130" s="931"/>
      <c r="H1130" s="931" t="s">
        <v>272</v>
      </c>
      <c r="I1130" s="931"/>
    </row>
    <row r="1131" spans="1:9" ht="15.75" thickBot="1">
      <c r="A1131" s="252"/>
      <c r="B1131" s="252"/>
      <c r="C1131" s="931" t="s">
        <v>281</v>
      </c>
      <c r="D1131" s="931"/>
      <c r="E1131" s="931"/>
      <c r="F1131" s="931"/>
      <c r="G1131" s="931"/>
      <c r="H1131" s="265"/>
      <c r="I1131" s="265"/>
    </row>
    <row r="1132" spans="1:9" ht="15.75" thickBot="1">
      <c r="A1132" s="936" t="s">
        <v>282</v>
      </c>
      <c r="B1132" s="936"/>
      <c r="C1132" s="938" t="s">
        <v>244</v>
      </c>
      <c r="D1132" s="938" t="s">
        <v>261</v>
      </c>
      <c r="E1132" s="940" t="s">
        <v>283</v>
      </c>
      <c r="F1132" s="940"/>
      <c r="G1132" s="940"/>
      <c r="H1132" s="271"/>
      <c r="I1132" s="938" t="s">
        <v>272</v>
      </c>
    </row>
    <row r="1133" spans="1:9" ht="15.75" thickBot="1">
      <c r="A1133" s="937"/>
      <c r="B1133" s="937"/>
      <c r="C1133" s="939"/>
      <c r="D1133" s="939"/>
      <c r="E1133" s="272" t="s">
        <v>284</v>
      </c>
      <c r="F1133" s="272" t="s">
        <v>285</v>
      </c>
      <c r="G1133" s="272" t="s">
        <v>286</v>
      </c>
      <c r="H1133" s="272"/>
      <c r="I1133" s="939"/>
    </row>
    <row r="1134" spans="1:9">
      <c r="A1134" s="278"/>
      <c r="B1134" s="278"/>
      <c r="C1134" s="927" t="s">
        <v>288</v>
      </c>
      <c r="D1134" s="927"/>
      <c r="E1134" s="927"/>
      <c r="F1134" s="927"/>
      <c r="G1134" s="927"/>
      <c r="H1134" s="279"/>
      <c r="I1134" s="279" t="s">
        <v>116</v>
      </c>
    </row>
    <row r="1135" spans="1:9" ht="16.5" thickBot="1">
      <c r="A1135" s="275"/>
      <c r="B1135" s="275"/>
      <c r="C1135" s="535"/>
      <c r="D1135" s="575">
        <v>4805755</v>
      </c>
      <c r="E1135" s="928" t="s">
        <v>289</v>
      </c>
      <c r="F1135" s="928"/>
      <c r="G1135" s="928"/>
      <c r="H1135" s="275"/>
      <c r="I1135" s="277">
        <v>25.654399999999999</v>
      </c>
    </row>
    <row r="1136" spans="1:9" ht="15.75" thickTop="1">
      <c r="A1136" s="230" t="s">
        <v>291</v>
      </c>
    </row>
    <row r="1138" spans="1:9" ht="23.25" thickBot="1">
      <c r="A1138" s="231" t="s">
        <v>237</v>
      </c>
      <c r="B1138" s="232"/>
      <c r="C1138" s="232"/>
      <c r="D1138" s="232"/>
      <c r="E1138" s="232"/>
      <c r="F1138" s="232"/>
      <c r="G1138" s="232"/>
      <c r="H1138" s="232"/>
      <c r="I1138" s="233" t="s">
        <v>214</v>
      </c>
    </row>
    <row r="1139" spans="1:9" ht="18.75" thickTop="1">
      <c r="A1139" s="234" t="s">
        <v>238</v>
      </c>
      <c r="B1139" s="234"/>
      <c r="C1139" s="234"/>
      <c r="D1139" s="234" t="s">
        <v>743</v>
      </c>
      <c r="E1139" s="234"/>
      <c r="F1139" s="234"/>
      <c r="G1139" s="234"/>
      <c r="H1139" s="234"/>
      <c r="I1139" s="234"/>
    </row>
    <row r="1140" spans="1:9" ht="15.75">
      <c r="A1140" s="235" t="s">
        <v>239</v>
      </c>
      <c r="B1140" s="235"/>
      <c r="C1140" s="235"/>
      <c r="D1140" s="235" t="s">
        <v>744</v>
      </c>
      <c r="E1140" s="235"/>
      <c r="F1140" s="235"/>
      <c r="G1140" s="236" t="s">
        <v>240</v>
      </c>
      <c r="H1140" s="303">
        <v>3.9289900000000002</v>
      </c>
      <c r="I1140" s="238" t="s">
        <v>12</v>
      </c>
    </row>
    <row r="1141" spans="1:9" ht="16.5" thickBot="1">
      <c r="A1141" s="239">
        <v>1107892</v>
      </c>
      <c r="B1141" s="941" t="s">
        <v>431</v>
      </c>
      <c r="C1141" s="941"/>
      <c r="D1141" s="941"/>
      <c r="E1141" s="941"/>
      <c r="F1141" s="941"/>
      <c r="G1141" s="941"/>
      <c r="H1141" s="942" t="s">
        <v>242</v>
      </c>
      <c r="I1141" s="943"/>
    </row>
    <row r="1142" spans="1:9" ht="15.75" thickBot="1">
      <c r="A1142" s="936" t="s">
        <v>243</v>
      </c>
      <c r="B1142" s="936"/>
      <c r="C1142" s="938" t="s">
        <v>244</v>
      </c>
      <c r="D1142" s="929" t="s">
        <v>245</v>
      </c>
      <c r="E1142" s="929"/>
      <c r="F1142" s="929" t="s">
        <v>246</v>
      </c>
      <c r="G1142" s="929"/>
      <c r="H1142" s="240"/>
      <c r="I1142" s="240" t="s">
        <v>247</v>
      </c>
    </row>
    <row r="1143" spans="1:9" ht="15.75" thickBot="1">
      <c r="A1143" s="937"/>
      <c r="B1143" s="937"/>
      <c r="C1143" s="939"/>
      <c r="D1143" s="241" t="s">
        <v>248</v>
      </c>
      <c r="E1143" s="241" t="s">
        <v>249</v>
      </c>
      <c r="F1143" s="241" t="s">
        <v>250</v>
      </c>
      <c r="G1143" s="241" t="s">
        <v>251</v>
      </c>
      <c r="H1143" s="241"/>
      <c r="I1143" s="241" t="s">
        <v>252</v>
      </c>
    </row>
    <row r="1144" spans="1:9" ht="29.25">
      <c r="A1144" s="254" t="s">
        <v>436</v>
      </c>
      <c r="B1144" s="255" t="s">
        <v>437</v>
      </c>
      <c r="C1144" s="256">
        <v>1</v>
      </c>
      <c r="D1144" s="273">
        <v>1</v>
      </c>
      <c r="E1144" s="273">
        <v>0</v>
      </c>
      <c r="F1144" s="246">
        <v>1.165</v>
      </c>
      <c r="G1144" s="246">
        <v>0.76970000000000005</v>
      </c>
      <c r="H1144" s="257"/>
      <c r="I1144" s="246">
        <v>1.165</v>
      </c>
    </row>
    <row r="1145" spans="1:9">
      <c r="A1145" s="254" t="s">
        <v>438</v>
      </c>
      <c r="B1145" s="255" t="s">
        <v>439</v>
      </c>
      <c r="C1145" s="256">
        <v>1</v>
      </c>
      <c r="D1145" s="273">
        <v>1</v>
      </c>
      <c r="E1145" s="273">
        <v>0</v>
      </c>
      <c r="F1145" s="246">
        <v>39.023600000000002</v>
      </c>
      <c r="G1145" s="246">
        <v>22.831399999999999</v>
      </c>
      <c r="H1145" s="257"/>
      <c r="I1145" s="246">
        <v>39.023600000000002</v>
      </c>
    </row>
    <row r="1146" spans="1:9">
      <c r="A1146" s="254" t="s">
        <v>389</v>
      </c>
      <c r="B1146" s="255" t="s">
        <v>390</v>
      </c>
      <c r="C1146" s="256">
        <v>1</v>
      </c>
      <c r="D1146" s="273">
        <v>1</v>
      </c>
      <c r="E1146" s="273">
        <v>0</v>
      </c>
      <c r="F1146" s="246">
        <v>2.9251</v>
      </c>
      <c r="G1146" s="246">
        <v>0.17649999999999999</v>
      </c>
      <c r="H1146" s="257"/>
      <c r="I1146" s="246">
        <v>2.9251</v>
      </c>
    </row>
    <row r="1147" spans="1:9">
      <c r="A1147" s="254" t="s">
        <v>440</v>
      </c>
      <c r="B1147" s="255" t="s">
        <v>441</v>
      </c>
      <c r="C1147" s="256">
        <v>4</v>
      </c>
      <c r="D1147" s="273">
        <v>0.9</v>
      </c>
      <c r="E1147" s="273">
        <v>0.1</v>
      </c>
      <c r="F1147" s="246">
        <v>0</v>
      </c>
      <c r="G1147" s="246">
        <v>0.23730000000000001</v>
      </c>
      <c r="H1147" s="257"/>
      <c r="I1147" s="246">
        <v>9.4899999999999998E-2</v>
      </c>
    </row>
    <row r="1148" spans="1:9">
      <c r="A1148" s="254" t="s">
        <v>442</v>
      </c>
      <c r="B1148" s="255" t="s">
        <v>443</v>
      </c>
      <c r="C1148" s="256">
        <v>3</v>
      </c>
      <c r="D1148" s="273">
        <v>0.41</v>
      </c>
      <c r="E1148" s="273">
        <v>0.59</v>
      </c>
      <c r="F1148" s="246">
        <v>1E-4</v>
      </c>
      <c r="G1148" s="246">
        <v>0.60619999999999996</v>
      </c>
      <c r="H1148" s="257"/>
      <c r="I1148" s="246">
        <v>1.0730999999999999</v>
      </c>
    </row>
    <row r="1149" spans="1:9" ht="15.75" thickBot="1">
      <c r="A1149" s="248"/>
      <c r="B1149" s="248"/>
      <c r="C1149" s="248"/>
      <c r="D1149" s="248"/>
      <c r="E1149" s="248"/>
      <c r="F1149" s="248"/>
      <c r="G1149" s="249" t="s">
        <v>259</v>
      </c>
      <c r="H1149" s="250"/>
      <c r="I1149" s="251">
        <v>44.281700000000001</v>
      </c>
    </row>
    <row r="1150" spans="1:9" ht="15.75" thickBot="1">
      <c r="A1150" s="252" t="s">
        <v>260</v>
      </c>
      <c r="B1150" s="252"/>
      <c r="C1150" s="253" t="s">
        <v>244</v>
      </c>
      <c r="D1150" s="253" t="s">
        <v>261</v>
      </c>
      <c r="E1150" s="929" t="s">
        <v>246</v>
      </c>
      <c r="F1150" s="930"/>
      <c r="G1150" s="931" t="s">
        <v>262</v>
      </c>
      <c r="H1150" s="931"/>
      <c r="I1150" s="931"/>
    </row>
    <row r="1151" spans="1:9">
      <c r="A1151" s="254" t="s">
        <v>444</v>
      </c>
      <c r="B1151" s="255" t="s">
        <v>445</v>
      </c>
      <c r="C1151" s="256">
        <v>1</v>
      </c>
      <c r="D1151" s="254" t="s">
        <v>40</v>
      </c>
      <c r="E1151" s="257">
        <v>25.866900000000001</v>
      </c>
      <c r="F1151" s="257"/>
      <c r="G1151" s="257"/>
      <c r="H1151" s="257"/>
      <c r="I1151" s="246">
        <v>25.866900000000001</v>
      </c>
    </row>
    <row r="1152" spans="1:9">
      <c r="A1152" s="254" t="s">
        <v>263</v>
      </c>
      <c r="B1152" s="255" t="s">
        <v>264</v>
      </c>
      <c r="C1152" s="256">
        <v>9</v>
      </c>
      <c r="D1152" s="254" t="s">
        <v>40</v>
      </c>
      <c r="E1152" s="257">
        <v>17.103000000000002</v>
      </c>
      <c r="F1152" s="257"/>
      <c r="G1152" s="257"/>
      <c r="H1152" s="257"/>
      <c r="I1152" s="246">
        <v>153.92699999999999</v>
      </c>
    </row>
    <row r="1153" spans="1:9">
      <c r="A1153" s="257"/>
      <c r="B1153" s="257"/>
      <c r="C1153" s="944" t="s">
        <v>265</v>
      </c>
      <c r="D1153" s="945"/>
      <c r="E1153" s="945"/>
      <c r="F1153" s="945"/>
      <c r="G1153" s="945"/>
      <c r="H1153" s="946">
        <v>179.79390000000001</v>
      </c>
      <c r="I1153" s="944"/>
    </row>
    <row r="1154" spans="1:9" ht="15.75" thickBot="1">
      <c r="A1154" s="248"/>
      <c r="B1154" s="248"/>
      <c r="C1154" s="933" t="s">
        <v>266</v>
      </c>
      <c r="D1154" s="934"/>
      <c r="E1154" s="934"/>
      <c r="F1154" s="934"/>
      <c r="G1154" s="934"/>
      <c r="H1154" s="249"/>
      <c r="I1154" s="251">
        <v>224.07560000000001</v>
      </c>
    </row>
    <row r="1155" spans="1:9">
      <c r="A1155" s="257"/>
      <c r="B1155" s="257"/>
      <c r="C1155" s="927" t="s">
        <v>267</v>
      </c>
      <c r="D1155" s="932"/>
      <c r="E1155" s="932"/>
      <c r="F1155" s="932"/>
      <c r="G1155" s="932"/>
      <c r="H1155" s="260"/>
      <c r="I1155" s="259">
        <v>57.031300000000002</v>
      </c>
    </row>
    <row r="1156" spans="1:9">
      <c r="A1156" s="257"/>
      <c r="B1156" s="257"/>
      <c r="C1156" s="258"/>
      <c r="D1156" s="258"/>
      <c r="E1156" s="258"/>
      <c r="F1156" s="258"/>
      <c r="G1156" s="260" t="s">
        <v>268</v>
      </c>
      <c r="H1156" s="258"/>
      <c r="I1156" s="246" t="s">
        <v>116</v>
      </c>
    </row>
    <row r="1157" spans="1:9" ht="15.75" thickBot="1">
      <c r="A1157" s="248"/>
      <c r="B1157" s="248"/>
      <c r="C1157" s="250"/>
      <c r="D1157" s="250"/>
      <c r="E1157" s="250"/>
      <c r="F1157" s="250"/>
      <c r="G1157" s="249" t="s">
        <v>269</v>
      </c>
      <c r="H1157" s="250"/>
      <c r="I1157" s="250" t="s">
        <v>116</v>
      </c>
    </row>
    <row r="1158" spans="1:9" ht="15.75" thickBot="1">
      <c r="A1158" s="252" t="s">
        <v>270</v>
      </c>
      <c r="B1158" s="252"/>
      <c r="C1158" s="253" t="s">
        <v>244</v>
      </c>
      <c r="D1158" s="253" t="s">
        <v>261</v>
      </c>
      <c r="E1158" s="931" t="s">
        <v>271</v>
      </c>
      <c r="F1158" s="931"/>
      <c r="G1158" s="931" t="s">
        <v>272</v>
      </c>
      <c r="H1158" s="931"/>
      <c r="I1158" s="931"/>
    </row>
    <row r="1159" spans="1:9">
      <c r="A1159" s="254" t="s">
        <v>446</v>
      </c>
      <c r="B1159" s="255" t="s">
        <v>447</v>
      </c>
      <c r="C1159" s="256">
        <v>0.84645999999999999</v>
      </c>
      <c r="D1159" s="254" t="s">
        <v>38</v>
      </c>
      <c r="E1159" s="254"/>
      <c r="F1159" s="257" t="s">
        <v>869</v>
      </c>
      <c r="G1159" s="257"/>
      <c r="H1159" s="257"/>
      <c r="I1159" s="306">
        <v>4.3879000000000001</v>
      </c>
    </row>
    <row r="1160" spans="1:9">
      <c r="A1160" s="254" t="s">
        <v>448</v>
      </c>
      <c r="B1160" s="255" t="s">
        <v>449</v>
      </c>
      <c r="C1160" s="256">
        <v>0.63334000000000001</v>
      </c>
      <c r="D1160" s="254" t="s">
        <v>12</v>
      </c>
      <c r="E1160" s="254"/>
      <c r="F1160" s="257" t="s">
        <v>870</v>
      </c>
      <c r="G1160" s="257"/>
      <c r="H1160" s="257"/>
      <c r="I1160" s="306">
        <v>63.680100000000003</v>
      </c>
    </row>
    <row r="1161" spans="1:9">
      <c r="A1161" s="254" t="s">
        <v>306</v>
      </c>
      <c r="B1161" s="255" t="s">
        <v>307</v>
      </c>
      <c r="C1161" s="256">
        <v>0.36753999999999998</v>
      </c>
      <c r="D1161" s="254" t="s">
        <v>12</v>
      </c>
      <c r="E1161" s="254"/>
      <c r="F1161" s="257" t="s">
        <v>851</v>
      </c>
      <c r="G1161" s="257"/>
      <c r="H1161" s="257"/>
      <c r="I1161" s="306">
        <v>26.799299999999999</v>
      </c>
    </row>
    <row r="1162" spans="1:9">
      <c r="A1162" s="254" t="s">
        <v>347</v>
      </c>
      <c r="B1162" s="255" t="s">
        <v>348</v>
      </c>
      <c r="C1162" s="256">
        <v>0.36753999999999998</v>
      </c>
      <c r="D1162" s="254" t="s">
        <v>12</v>
      </c>
      <c r="E1162" s="254"/>
      <c r="F1162" s="257" t="s">
        <v>855</v>
      </c>
      <c r="G1162" s="257"/>
      <c r="H1162" s="257"/>
      <c r="I1162" s="306">
        <v>25.4376</v>
      </c>
    </row>
    <row r="1163" spans="1:9">
      <c r="A1163" s="254" t="s">
        <v>450</v>
      </c>
      <c r="B1163" s="255" t="s">
        <v>451</v>
      </c>
      <c r="C1163" s="256">
        <v>282.15206999999998</v>
      </c>
      <c r="D1163" s="254" t="s">
        <v>38</v>
      </c>
      <c r="E1163" s="254"/>
      <c r="F1163" s="257" t="s">
        <v>871</v>
      </c>
      <c r="G1163" s="257"/>
      <c r="H1163" s="257"/>
      <c r="I1163" s="306">
        <v>147.9605</v>
      </c>
    </row>
    <row r="1164" spans="1:9" ht="15.75" thickBot="1">
      <c r="A1164" s="248"/>
      <c r="B1164" s="248"/>
      <c r="C1164" s="933" t="s">
        <v>273</v>
      </c>
      <c r="D1164" s="934"/>
      <c r="E1164" s="934"/>
      <c r="F1164" s="934"/>
      <c r="G1164" s="934"/>
      <c r="H1164" s="248"/>
      <c r="I1164" s="262">
        <v>268.2654</v>
      </c>
    </row>
    <row r="1165" spans="1:9" ht="15.75" thickBot="1">
      <c r="A1165" s="252" t="s">
        <v>274</v>
      </c>
      <c r="B1165" s="252"/>
      <c r="C1165" s="253" t="s">
        <v>244</v>
      </c>
      <c r="D1165" s="253" t="s">
        <v>261</v>
      </c>
      <c r="E1165" s="931" t="s">
        <v>272</v>
      </c>
      <c r="F1165" s="931"/>
      <c r="G1165" s="931" t="s">
        <v>272</v>
      </c>
      <c r="H1165" s="931"/>
      <c r="I1165" s="931"/>
    </row>
    <row r="1166" spans="1:9" ht="15.75" thickBot="1">
      <c r="A1166" s="263"/>
      <c r="B1166" s="263"/>
      <c r="C1166" s="931" t="s">
        <v>276</v>
      </c>
      <c r="D1166" s="935"/>
      <c r="E1166" s="935"/>
      <c r="F1166" s="935"/>
      <c r="G1166" s="935"/>
      <c r="H1166" s="264"/>
      <c r="I1166" s="264"/>
    </row>
    <row r="1167" spans="1:9" ht="15.75" thickBot="1">
      <c r="A1167" s="252"/>
      <c r="B1167" s="252"/>
      <c r="C1167" s="265"/>
      <c r="D1167" s="265"/>
      <c r="E1167" s="265"/>
      <c r="F1167" s="265"/>
      <c r="G1167" s="265" t="s">
        <v>277</v>
      </c>
      <c r="H1167" s="265"/>
      <c r="I1167" s="266">
        <v>325.29669999999999</v>
      </c>
    </row>
    <row r="1168" spans="1:9" ht="15.75" thickBot="1">
      <c r="A1168" s="252" t="s">
        <v>278</v>
      </c>
      <c r="B1168" s="252"/>
      <c r="C1168" s="253" t="s">
        <v>279</v>
      </c>
      <c r="D1168" s="253" t="s">
        <v>244</v>
      </c>
      <c r="E1168" s="253" t="s">
        <v>261</v>
      </c>
      <c r="F1168" s="931" t="s">
        <v>272</v>
      </c>
      <c r="G1168" s="931"/>
      <c r="H1168" s="931" t="s">
        <v>272</v>
      </c>
      <c r="I1168" s="931"/>
    </row>
    <row r="1169" spans="1:11" ht="29.25">
      <c r="A1169" s="254" t="s">
        <v>446</v>
      </c>
      <c r="B1169" s="255" t="s">
        <v>452</v>
      </c>
      <c r="C1169" s="254">
        <v>5914655</v>
      </c>
      <c r="D1169" s="298">
        <v>8.4999999999999995E-4</v>
      </c>
      <c r="E1169" s="254" t="s">
        <v>14</v>
      </c>
      <c r="F1169" s="254"/>
      <c r="G1169" s="246">
        <v>24.228899999999999</v>
      </c>
      <c r="H1169" s="258"/>
      <c r="I1169" s="246">
        <v>2.06E-2</v>
      </c>
    </row>
    <row r="1170" spans="1:11">
      <c r="A1170" s="254" t="s">
        <v>448</v>
      </c>
      <c r="B1170" s="255" t="s">
        <v>453</v>
      </c>
      <c r="C1170" s="254">
        <v>5914647</v>
      </c>
      <c r="D1170" s="298">
        <v>0.95001000000000002</v>
      </c>
      <c r="E1170" s="254" t="s">
        <v>14</v>
      </c>
      <c r="F1170" s="254"/>
      <c r="G1170" s="246">
        <v>1.1082000000000001</v>
      </c>
      <c r="H1170" s="258"/>
      <c r="I1170" s="246">
        <v>1.0528</v>
      </c>
    </row>
    <row r="1171" spans="1:11">
      <c r="A1171" s="254" t="s">
        <v>306</v>
      </c>
      <c r="B1171" s="255" t="s">
        <v>318</v>
      </c>
      <c r="C1171" s="254">
        <v>5914647</v>
      </c>
      <c r="D1171" s="298">
        <v>0.55130999999999997</v>
      </c>
      <c r="E1171" s="254" t="s">
        <v>14</v>
      </c>
      <c r="F1171" s="254"/>
      <c r="G1171" s="246">
        <v>1.1082000000000001</v>
      </c>
      <c r="H1171" s="258"/>
      <c r="I1171" s="246">
        <v>0.61099999999999999</v>
      </c>
    </row>
    <row r="1172" spans="1:11">
      <c r="A1172" s="254" t="s">
        <v>347</v>
      </c>
      <c r="B1172" s="255" t="s">
        <v>351</v>
      </c>
      <c r="C1172" s="254">
        <v>5914647</v>
      </c>
      <c r="D1172" s="298">
        <v>0.55130999999999997</v>
      </c>
      <c r="E1172" s="254" t="s">
        <v>14</v>
      </c>
      <c r="F1172" s="254"/>
      <c r="G1172" s="246">
        <v>1.1082000000000001</v>
      </c>
      <c r="H1172" s="258"/>
      <c r="I1172" s="246">
        <v>0.61099999999999999</v>
      </c>
    </row>
    <row r="1173" spans="1:11">
      <c r="A1173" s="254" t="s">
        <v>450</v>
      </c>
      <c r="B1173" s="255" t="s">
        <v>454</v>
      </c>
      <c r="C1173" s="254">
        <v>5914655</v>
      </c>
      <c r="D1173" s="298">
        <v>0.28215000000000001</v>
      </c>
      <c r="E1173" s="254" t="s">
        <v>14</v>
      </c>
      <c r="F1173" s="254"/>
      <c r="G1173" s="246">
        <v>24.228899999999999</v>
      </c>
      <c r="H1173" s="258"/>
      <c r="I1173" s="246">
        <v>6.8361999999999998</v>
      </c>
    </row>
    <row r="1174" spans="1:11" ht="15.75" thickBot="1">
      <c r="A1174" s="270"/>
      <c r="B1174" s="270"/>
      <c r="C1174" s="933" t="s">
        <v>281</v>
      </c>
      <c r="D1174" s="933"/>
      <c r="E1174" s="933"/>
      <c r="F1174" s="933"/>
      <c r="G1174" s="933"/>
      <c r="H1174" s="249"/>
      <c r="I1174" s="251">
        <v>9.1316000000000006</v>
      </c>
    </row>
    <row r="1175" spans="1:11" ht="15.75" thickBot="1">
      <c r="A1175" s="936" t="s">
        <v>282</v>
      </c>
      <c r="B1175" s="936"/>
      <c r="C1175" s="938" t="s">
        <v>244</v>
      </c>
      <c r="D1175" s="938" t="s">
        <v>261</v>
      </c>
      <c r="E1175" s="940" t="s">
        <v>283</v>
      </c>
      <c r="F1175" s="940"/>
      <c r="G1175" s="940"/>
      <c r="H1175" s="271"/>
      <c r="I1175" s="938" t="s">
        <v>272</v>
      </c>
    </row>
    <row r="1176" spans="1:11" ht="15.75" thickBot="1">
      <c r="A1176" s="937"/>
      <c r="B1176" s="937"/>
      <c r="C1176" s="939"/>
      <c r="D1176" s="939"/>
      <c r="E1176" s="272" t="s">
        <v>284</v>
      </c>
      <c r="F1176" s="272" t="s">
        <v>285</v>
      </c>
      <c r="G1176" s="272" t="s">
        <v>286</v>
      </c>
      <c r="H1176" s="272"/>
      <c r="I1176" s="939"/>
    </row>
    <row r="1177" spans="1:11" ht="29.25">
      <c r="A1177" s="254" t="s">
        <v>446</v>
      </c>
      <c r="B1177" s="255" t="s">
        <v>452</v>
      </c>
      <c r="C1177" s="256">
        <v>8.4999999999999995E-4</v>
      </c>
      <c r="D1177" s="254" t="s">
        <v>287</v>
      </c>
      <c r="E1177" s="254"/>
      <c r="F1177" s="254"/>
      <c r="G1177" s="273">
        <v>60.01</v>
      </c>
      <c r="H1177" s="254"/>
      <c r="I1177" s="562">
        <v>2.52E-2</v>
      </c>
      <c r="K1177" s="140">
        <v>5914479</v>
      </c>
    </row>
    <row r="1178" spans="1:11">
      <c r="A1178" s="254" t="s">
        <v>448</v>
      </c>
      <c r="B1178" s="255" t="s">
        <v>453</v>
      </c>
      <c r="C1178" s="256">
        <v>0.95001000000000002</v>
      </c>
      <c r="D1178" s="254" t="s">
        <v>287</v>
      </c>
      <c r="E1178" s="254"/>
      <c r="F1178" s="254"/>
      <c r="G1178" s="273">
        <v>60.01</v>
      </c>
      <c r="H1178" s="254"/>
      <c r="I1178" s="562">
        <v>28.505099999999999</v>
      </c>
      <c r="K1178" s="140">
        <v>5914389</v>
      </c>
    </row>
    <row r="1179" spans="1:11">
      <c r="A1179" s="254" t="s">
        <v>306</v>
      </c>
      <c r="B1179" s="255" t="s">
        <v>318</v>
      </c>
      <c r="C1179" s="256">
        <v>0.55130999999999997</v>
      </c>
      <c r="D1179" s="254" t="s">
        <v>287</v>
      </c>
      <c r="E1179" s="254"/>
      <c r="F1179" s="254"/>
      <c r="G1179" s="273">
        <v>60.01</v>
      </c>
      <c r="H1179" s="254"/>
      <c r="I1179" s="562">
        <v>16.542100000000001</v>
      </c>
      <c r="K1179" s="140">
        <v>5914389</v>
      </c>
    </row>
    <row r="1180" spans="1:11">
      <c r="A1180" s="254" t="s">
        <v>347</v>
      </c>
      <c r="B1180" s="255" t="s">
        <v>351</v>
      </c>
      <c r="C1180" s="256">
        <v>0.55130999999999997</v>
      </c>
      <c r="D1180" s="254" t="s">
        <v>287</v>
      </c>
      <c r="E1180" s="254"/>
      <c r="F1180" s="254"/>
      <c r="G1180" s="273">
        <v>60.01</v>
      </c>
      <c r="H1180" s="254"/>
      <c r="I1180" s="562">
        <v>16.542100000000001</v>
      </c>
      <c r="K1180" s="140">
        <v>5914389</v>
      </c>
    </row>
    <row r="1181" spans="1:11">
      <c r="A1181" s="254" t="s">
        <v>450</v>
      </c>
      <c r="B1181" s="255" t="s">
        <v>454</v>
      </c>
      <c r="C1181" s="256">
        <v>0.28215000000000001</v>
      </c>
      <c r="D1181" s="254" t="s">
        <v>287</v>
      </c>
      <c r="E1181" s="254"/>
      <c r="F1181" s="254"/>
      <c r="G1181" s="273">
        <v>60.01</v>
      </c>
      <c r="H1181" s="254"/>
      <c r="I1181" s="562">
        <v>8.3659999999999997</v>
      </c>
      <c r="K1181" s="140">
        <v>5914479</v>
      </c>
    </row>
    <row r="1182" spans="1:11">
      <c r="A1182" s="274"/>
      <c r="B1182" s="274"/>
      <c r="C1182" s="944" t="s">
        <v>288</v>
      </c>
      <c r="D1182" s="944"/>
      <c r="E1182" s="944"/>
      <c r="F1182" s="944"/>
      <c r="G1182" s="944"/>
      <c r="H1182" s="260"/>
      <c r="I1182" s="260">
        <v>69.980500000000006</v>
      </c>
    </row>
    <row r="1183" spans="1:11" ht="16.5" thickBot="1">
      <c r="A1183" s="275"/>
      <c r="B1183" s="275"/>
      <c r="C1183" s="276"/>
      <c r="D1183" s="239">
        <v>1107892</v>
      </c>
      <c r="E1183" s="928" t="s">
        <v>289</v>
      </c>
      <c r="F1183" s="928"/>
      <c r="G1183" s="928"/>
      <c r="H1183" s="275"/>
      <c r="I1183" s="277">
        <v>404.40879999999999</v>
      </c>
    </row>
    <row r="1184" spans="1:11" ht="15.75" thickTop="1">
      <c r="A1184" s="230" t="s">
        <v>291</v>
      </c>
    </row>
    <row r="1186" spans="1:9" ht="23.25" thickBot="1">
      <c r="A1186" s="231" t="s">
        <v>237</v>
      </c>
      <c r="B1186" s="232"/>
      <c r="C1186" s="232"/>
      <c r="D1186" s="232"/>
      <c r="E1186" s="232"/>
      <c r="F1186" s="232"/>
      <c r="G1186" s="232"/>
      <c r="H1186" s="232"/>
      <c r="I1186" s="233" t="s">
        <v>214</v>
      </c>
    </row>
    <row r="1187" spans="1:9" ht="18.75" thickTop="1">
      <c r="A1187" s="234" t="s">
        <v>238</v>
      </c>
      <c r="B1187" s="234"/>
      <c r="C1187" s="234"/>
      <c r="D1187" s="234" t="s">
        <v>743</v>
      </c>
      <c r="E1187" s="234"/>
      <c r="F1187" s="234"/>
      <c r="G1187" s="234"/>
      <c r="H1187" s="234"/>
      <c r="I1187" s="234"/>
    </row>
    <row r="1188" spans="1:9" ht="15.75">
      <c r="A1188" s="235" t="s">
        <v>239</v>
      </c>
      <c r="B1188" s="235"/>
      <c r="C1188" s="235"/>
      <c r="D1188" s="235" t="s">
        <v>744</v>
      </c>
      <c r="E1188" s="235"/>
      <c r="F1188" s="235"/>
      <c r="G1188" s="236" t="s">
        <v>240</v>
      </c>
      <c r="H1188" s="303">
        <v>1</v>
      </c>
      <c r="I1188" s="238" t="s">
        <v>38</v>
      </c>
    </row>
    <row r="1189" spans="1:9" ht="16.5" thickBot="1">
      <c r="A1189" s="239">
        <v>2003842</v>
      </c>
      <c r="B1189" s="941" t="s">
        <v>459</v>
      </c>
      <c r="C1189" s="941"/>
      <c r="D1189" s="941"/>
      <c r="E1189" s="941"/>
      <c r="F1189" s="941"/>
      <c r="G1189" s="941"/>
      <c r="H1189" s="942" t="s">
        <v>242</v>
      </c>
      <c r="I1189" s="943"/>
    </row>
    <row r="1190" spans="1:9" ht="15.75" thickBot="1">
      <c r="A1190" s="936" t="s">
        <v>243</v>
      </c>
      <c r="B1190" s="936"/>
      <c r="C1190" s="938" t="s">
        <v>244</v>
      </c>
      <c r="D1190" s="929" t="s">
        <v>245</v>
      </c>
      <c r="E1190" s="929"/>
      <c r="F1190" s="929" t="s">
        <v>246</v>
      </c>
      <c r="G1190" s="929"/>
      <c r="H1190" s="240"/>
      <c r="I1190" s="240" t="s">
        <v>247</v>
      </c>
    </row>
    <row r="1191" spans="1:9" ht="15.75" thickBot="1">
      <c r="A1191" s="937"/>
      <c r="B1191" s="937"/>
      <c r="C1191" s="939"/>
      <c r="D1191" s="241" t="s">
        <v>248</v>
      </c>
      <c r="E1191" s="241" t="s">
        <v>249</v>
      </c>
      <c r="F1191" s="241" t="s">
        <v>250</v>
      </c>
      <c r="G1191" s="241" t="s">
        <v>251</v>
      </c>
      <c r="H1191" s="241"/>
      <c r="I1191" s="241" t="s">
        <v>252</v>
      </c>
    </row>
    <row r="1192" spans="1:9" ht="15.75" thickBot="1">
      <c r="A1192" s="263"/>
      <c r="B1192" s="263"/>
      <c r="C1192" s="263"/>
      <c r="D1192" s="263"/>
      <c r="E1192" s="263"/>
      <c r="F1192" s="263"/>
      <c r="G1192" s="265" t="s">
        <v>259</v>
      </c>
      <c r="H1192" s="264"/>
      <c r="I1192" s="264"/>
    </row>
    <row r="1193" spans="1:9" ht="15.75" thickBot="1">
      <c r="A1193" s="252" t="s">
        <v>260</v>
      </c>
      <c r="B1193" s="252"/>
      <c r="C1193" s="253" t="s">
        <v>244</v>
      </c>
      <c r="D1193" s="253" t="s">
        <v>261</v>
      </c>
      <c r="E1193" s="929" t="s">
        <v>246</v>
      </c>
      <c r="F1193" s="930"/>
      <c r="G1193" s="931" t="s">
        <v>262</v>
      </c>
      <c r="H1193" s="931"/>
      <c r="I1193" s="931"/>
    </row>
    <row r="1194" spans="1:9">
      <c r="A1194" s="242" t="s">
        <v>263</v>
      </c>
      <c r="B1194" s="243" t="s">
        <v>264</v>
      </c>
      <c r="C1194" s="244">
        <v>2</v>
      </c>
      <c r="D1194" s="242" t="s">
        <v>40</v>
      </c>
      <c r="E1194" s="257">
        <v>17.103000000000002</v>
      </c>
      <c r="F1194" s="257"/>
      <c r="G1194" s="257"/>
      <c r="H1194" s="257"/>
      <c r="I1194" s="246">
        <v>34.206000000000003</v>
      </c>
    </row>
    <row r="1195" spans="1:9">
      <c r="A1195" s="257"/>
      <c r="B1195" s="257"/>
      <c r="C1195" s="944" t="s">
        <v>265</v>
      </c>
      <c r="D1195" s="945"/>
      <c r="E1195" s="945"/>
      <c r="F1195" s="945"/>
      <c r="G1195" s="945"/>
      <c r="H1195" s="946">
        <v>34.206000000000003</v>
      </c>
      <c r="I1195" s="944"/>
    </row>
    <row r="1196" spans="1:9" ht="15.75" thickBot="1">
      <c r="A1196" s="248"/>
      <c r="B1196" s="248"/>
      <c r="C1196" s="933" t="s">
        <v>266</v>
      </c>
      <c r="D1196" s="934"/>
      <c r="E1196" s="934"/>
      <c r="F1196" s="934"/>
      <c r="G1196" s="934"/>
      <c r="H1196" s="249"/>
      <c r="I1196" s="251">
        <v>34.206000000000003</v>
      </c>
    </row>
    <row r="1197" spans="1:9">
      <c r="A1197" s="257"/>
      <c r="B1197" s="257"/>
      <c r="C1197" s="927" t="s">
        <v>267</v>
      </c>
      <c r="D1197" s="932"/>
      <c r="E1197" s="932"/>
      <c r="F1197" s="932"/>
      <c r="G1197" s="932"/>
      <c r="H1197" s="260"/>
      <c r="I1197" s="259">
        <v>34.206000000000003</v>
      </c>
    </row>
    <row r="1198" spans="1:9">
      <c r="A1198" s="257"/>
      <c r="B1198" s="257"/>
      <c r="C1198" s="258"/>
      <c r="D1198" s="258"/>
      <c r="E1198" s="258"/>
      <c r="F1198" s="258"/>
      <c r="G1198" s="260" t="s">
        <v>268</v>
      </c>
      <c r="H1198" s="258"/>
      <c r="I1198" s="246" t="s">
        <v>116</v>
      </c>
    </row>
    <row r="1199" spans="1:9" ht="15.75" thickBot="1">
      <c r="A1199" s="248"/>
      <c r="B1199" s="248"/>
      <c r="C1199" s="250"/>
      <c r="D1199" s="250"/>
      <c r="E1199" s="250"/>
      <c r="F1199" s="250"/>
      <c r="G1199" s="249" t="s">
        <v>269</v>
      </c>
      <c r="H1199" s="250"/>
      <c r="I1199" s="250" t="s">
        <v>116</v>
      </c>
    </row>
    <row r="1200" spans="1:9" ht="15.75" thickBot="1">
      <c r="A1200" s="252" t="s">
        <v>270</v>
      </c>
      <c r="B1200" s="252"/>
      <c r="C1200" s="253" t="s">
        <v>244</v>
      </c>
      <c r="D1200" s="253" t="s">
        <v>261</v>
      </c>
      <c r="E1200" s="931" t="s">
        <v>271</v>
      </c>
      <c r="F1200" s="931"/>
      <c r="G1200" s="931" t="s">
        <v>272</v>
      </c>
      <c r="H1200" s="931"/>
      <c r="I1200" s="931"/>
    </row>
    <row r="1201" spans="1:11">
      <c r="A1201" s="242" t="s">
        <v>462</v>
      </c>
      <c r="B1201" s="243" t="s">
        <v>463</v>
      </c>
      <c r="C1201" s="244">
        <v>1</v>
      </c>
      <c r="D1201" s="242" t="s">
        <v>38</v>
      </c>
      <c r="E1201" s="242"/>
      <c r="F1201" s="257" t="s">
        <v>872</v>
      </c>
      <c r="G1201" s="257"/>
      <c r="H1201" s="257"/>
      <c r="I1201" s="306">
        <v>13.3371</v>
      </c>
    </row>
    <row r="1202" spans="1:11" ht="15.75" thickBot="1">
      <c r="A1202" s="248"/>
      <c r="B1202" s="248"/>
      <c r="C1202" s="933" t="s">
        <v>273</v>
      </c>
      <c r="D1202" s="934"/>
      <c r="E1202" s="934"/>
      <c r="F1202" s="934"/>
      <c r="G1202" s="934"/>
      <c r="H1202" s="248"/>
      <c r="I1202" s="262">
        <v>13.3371</v>
      </c>
    </row>
    <row r="1203" spans="1:11" ht="15.75" thickBot="1">
      <c r="A1203" s="252" t="s">
        <v>274</v>
      </c>
      <c r="B1203" s="252"/>
      <c r="C1203" s="253" t="s">
        <v>244</v>
      </c>
      <c r="D1203" s="253" t="s">
        <v>261</v>
      </c>
      <c r="E1203" s="931" t="s">
        <v>272</v>
      </c>
      <c r="F1203" s="931"/>
      <c r="G1203" s="931" t="s">
        <v>272</v>
      </c>
      <c r="H1203" s="931"/>
      <c r="I1203" s="931"/>
    </row>
    <row r="1204" spans="1:11" ht="15.75" thickBot="1">
      <c r="A1204" s="263"/>
      <c r="B1204" s="263"/>
      <c r="C1204" s="931" t="s">
        <v>276</v>
      </c>
      <c r="D1204" s="935"/>
      <c r="E1204" s="935"/>
      <c r="F1204" s="935"/>
      <c r="G1204" s="935"/>
      <c r="H1204" s="264"/>
      <c r="I1204" s="264"/>
    </row>
    <row r="1205" spans="1:11" ht="15.75" thickBot="1">
      <c r="A1205" s="252"/>
      <c r="B1205" s="252"/>
      <c r="C1205" s="265"/>
      <c r="D1205" s="265"/>
      <c r="E1205" s="265"/>
      <c r="F1205" s="265"/>
      <c r="G1205" s="265" t="s">
        <v>277</v>
      </c>
      <c r="H1205" s="265"/>
      <c r="I1205" s="266">
        <v>47.543100000000003</v>
      </c>
    </row>
    <row r="1206" spans="1:11" ht="15.75" thickBot="1">
      <c r="A1206" s="252" t="s">
        <v>278</v>
      </c>
      <c r="B1206" s="252"/>
      <c r="C1206" s="253" t="s">
        <v>279</v>
      </c>
      <c r="D1206" s="253" t="s">
        <v>244</v>
      </c>
      <c r="E1206" s="253" t="s">
        <v>261</v>
      </c>
      <c r="F1206" s="931" t="s">
        <v>272</v>
      </c>
      <c r="G1206" s="931"/>
      <c r="H1206" s="931" t="s">
        <v>272</v>
      </c>
      <c r="I1206" s="931"/>
    </row>
    <row r="1207" spans="1:11">
      <c r="A1207" s="242" t="s">
        <v>462</v>
      </c>
      <c r="B1207" s="243" t="s">
        <v>464</v>
      </c>
      <c r="C1207" s="242">
        <v>5914655</v>
      </c>
      <c r="D1207" s="267">
        <v>1E-3</v>
      </c>
      <c r="E1207" s="242" t="s">
        <v>14</v>
      </c>
      <c r="F1207" s="242"/>
      <c r="G1207" s="268">
        <v>24.228899999999999</v>
      </c>
      <c r="H1207" s="269"/>
      <c r="I1207" s="268">
        <v>2.4199999999999999E-2</v>
      </c>
    </row>
    <row r="1208" spans="1:11" ht="15.75" thickBot="1">
      <c r="A1208" s="270"/>
      <c r="B1208" s="270"/>
      <c r="C1208" s="933" t="s">
        <v>281</v>
      </c>
      <c r="D1208" s="933"/>
      <c r="E1208" s="933"/>
      <c r="F1208" s="933"/>
      <c r="G1208" s="933"/>
      <c r="H1208" s="249"/>
      <c r="I1208" s="251">
        <v>2.4199999999999999E-2</v>
      </c>
    </row>
    <row r="1209" spans="1:11" ht="15.75" thickBot="1">
      <c r="A1209" s="936" t="s">
        <v>282</v>
      </c>
      <c r="B1209" s="936"/>
      <c r="C1209" s="938" t="s">
        <v>244</v>
      </c>
      <c r="D1209" s="938" t="s">
        <v>261</v>
      </c>
      <c r="E1209" s="940" t="s">
        <v>283</v>
      </c>
      <c r="F1209" s="940"/>
      <c r="G1209" s="940"/>
      <c r="H1209" s="271"/>
      <c r="I1209" s="938" t="s">
        <v>272</v>
      </c>
    </row>
    <row r="1210" spans="1:11" ht="15.75" thickBot="1">
      <c r="A1210" s="937"/>
      <c r="B1210" s="937"/>
      <c r="C1210" s="939"/>
      <c r="D1210" s="939"/>
      <c r="E1210" s="272" t="s">
        <v>284</v>
      </c>
      <c r="F1210" s="272" t="s">
        <v>285</v>
      </c>
      <c r="G1210" s="272" t="s">
        <v>286</v>
      </c>
      <c r="H1210" s="272"/>
      <c r="I1210" s="939"/>
    </row>
    <row r="1211" spans="1:11">
      <c r="A1211" s="242" t="s">
        <v>462</v>
      </c>
      <c r="B1211" s="243" t="s">
        <v>464</v>
      </c>
      <c r="C1211" s="244">
        <v>1E-3</v>
      </c>
      <c r="D1211" s="242" t="s">
        <v>287</v>
      </c>
      <c r="E1211" s="242"/>
      <c r="F1211" s="242"/>
      <c r="G1211" s="273">
        <v>60.01</v>
      </c>
      <c r="H1211" s="254"/>
      <c r="I1211" s="307">
        <v>2.9700000000000001E-2</v>
      </c>
      <c r="K1211" s="140">
        <v>5914479</v>
      </c>
    </row>
    <row r="1212" spans="1:11">
      <c r="A1212" s="274"/>
      <c r="B1212" s="274"/>
      <c r="C1212" s="944" t="s">
        <v>288</v>
      </c>
      <c r="D1212" s="944"/>
      <c r="E1212" s="944"/>
      <c r="F1212" s="944"/>
      <c r="G1212" s="944"/>
      <c r="H1212" s="260"/>
      <c r="I1212" s="308">
        <v>2.9700000000000001E-2</v>
      </c>
    </row>
    <row r="1213" spans="1:11" ht="16.5" thickBot="1">
      <c r="A1213" s="275"/>
      <c r="B1213" s="275"/>
      <c r="C1213" s="276"/>
      <c r="D1213" s="239">
        <v>2003842</v>
      </c>
      <c r="E1213" s="928" t="s">
        <v>289</v>
      </c>
      <c r="F1213" s="928"/>
      <c r="G1213" s="928"/>
      <c r="H1213" s="275"/>
      <c r="I1213" s="277">
        <v>47.597000000000001</v>
      </c>
    </row>
    <row r="1214" spans="1:11" ht="15.75" thickTop="1">
      <c r="A1214" s="230" t="s">
        <v>291</v>
      </c>
    </row>
    <row r="1216" spans="1:11" ht="23.25" thickBot="1">
      <c r="A1216" s="231" t="s">
        <v>237</v>
      </c>
      <c r="B1216" s="232"/>
      <c r="C1216" s="232"/>
      <c r="D1216" s="232"/>
      <c r="E1216" s="232"/>
      <c r="F1216" s="232"/>
      <c r="G1216" s="232"/>
      <c r="H1216" s="232"/>
      <c r="I1216" s="233" t="s">
        <v>214</v>
      </c>
    </row>
    <row r="1217" spans="1:9" ht="18.75" thickTop="1">
      <c r="A1217" s="234" t="s">
        <v>238</v>
      </c>
      <c r="B1217" s="234"/>
      <c r="C1217" s="234"/>
      <c r="D1217" s="234" t="s">
        <v>743</v>
      </c>
      <c r="E1217" s="234"/>
      <c r="F1217" s="234"/>
      <c r="G1217" s="299"/>
      <c r="H1217" s="300"/>
      <c r="I1217" s="234"/>
    </row>
    <row r="1218" spans="1:9" ht="15.75">
      <c r="A1218" s="235" t="s">
        <v>239</v>
      </c>
      <c r="B1218" s="235"/>
      <c r="C1218" s="235"/>
      <c r="D1218" s="235" t="s">
        <v>744</v>
      </c>
      <c r="E1218" s="235"/>
      <c r="F1218" s="235"/>
      <c r="G1218" s="236" t="s">
        <v>240</v>
      </c>
      <c r="H1218" s="303">
        <v>0.4</v>
      </c>
      <c r="I1218" s="238" t="s">
        <v>12</v>
      </c>
    </row>
    <row r="1219" spans="1:9" ht="16.5" thickBot="1">
      <c r="A1219" s="239">
        <v>4805751</v>
      </c>
      <c r="B1219" s="941" t="s">
        <v>460</v>
      </c>
      <c r="C1219" s="941"/>
      <c r="D1219" s="941"/>
      <c r="E1219" s="941"/>
      <c r="F1219" s="941"/>
      <c r="G1219" s="941"/>
      <c r="H1219" s="942" t="s">
        <v>242</v>
      </c>
      <c r="I1219" s="943"/>
    </row>
    <row r="1220" spans="1:9" ht="15.75" thickBot="1">
      <c r="A1220" s="936" t="s">
        <v>243</v>
      </c>
      <c r="B1220" s="936"/>
      <c r="C1220" s="938" t="s">
        <v>244</v>
      </c>
      <c r="D1220" s="929" t="s">
        <v>245</v>
      </c>
      <c r="E1220" s="929"/>
      <c r="F1220" s="929" t="s">
        <v>246</v>
      </c>
      <c r="G1220" s="929"/>
      <c r="H1220" s="240"/>
      <c r="I1220" s="240" t="s">
        <v>247</v>
      </c>
    </row>
    <row r="1221" spans="1:9" ht="15.75" thickBot="1">
      <c r="A1221" s="937"/>
      <c r="B1221" s="937"/>
      <c r="C1221" s="939"/>
      <c r="D1221" s="241" t="s">
        <v>248</v>
      </c>
      <c r="E1221" s="241" t="s">
        <v>249</v>
      </c>
      <c r="F1221" s="241" t="s">
        <v>250</v>
      </c>
      <c r="G1221" s="241" t="s">
        <v>251</v>
      </c>
      <c r="H1221" s="241"/>
      <c r="I1221" s="241" t="s">
        <v>252</v>
      </c>
    </row>
    <row r="1222" spans="1:9" ht="15.75" thickBot="1">
      <c r="A1222" s="263"/>
      <c r="B1222" s="263"/>
      <c r="C1222" s="263"/>
      <c r="D1222" s="263"/>
      <c r="E1222" s="263"/>
      <c r="F1222" s="263"/>
      <c r="G1222" s="265" t="s">
        <v>259</v>
      </c>
      <c r="H1222" s="264"/>
      <c r="I1222" s="264"/>
    </row>
    <row r="1223" spans="1:9" ht="15.75" thickBot="1">
      <c r="A1223" s="252" t="s">
        <v>260</v>
      </c>
      <c r="B1223" s="252"/>
      <c r="C1223" s="253" t="s">
        <v>244</v>
      </c>
      <c r="D1223" s="253" t="s">
        <v>261</v>
      </c>
      <c r="E1223" s="929" t="s">
        <v>246</v>
      </c>
      <c r="F1223" s="930"/>
      <c r="G1223" s="931" t="s">
        <v>262</v>
      </c>
      <c r="H1223" s="931"/>
      <c r="I1223" s="931"/>
    </row>
    <row r="1224" spans="1:9">
      <c r="A1224" s="242" t="s">
        <v>263</v>
      </c>
      <c r="B1224" s="243" t="s">
        <v>264</v>
      </c>
      <c r="C1224" s="244">
        <v>1</v>
      </c>
      <c r="D1224" s="242" t="s">
        <v>40</v>
      </c>
      <c r="E1224" s="257">
        <v>17.103000000000002</v>
      </c>
      <c r="F1224" s="257"/>
      <c r="G1224" s="257"/>
      <c r="H1224" s="257"/>
      <c r="I1224" s="246">
        <v>17.103000000000002</v>
      </c>
    </row>
    <row r="1225" spans="1:9">
      <c r="A1225" s="257"/>
      <c r="B1225" s="257"/>
      <c r="C1225" s="944" t="s">
        <v>265</v>
      </c>
      <c r="D1225" s="945"/>
      <c r="E1225" s="945"/>
      <c r="F1225" s="945"/>
      <c r="G1225" s="945"/>
      <c r="H1225" s="946">
        <v>17.103000000000002</v>
      </c>
      <c r="I1225" s="944"/>
    </row>
    <row r="1226" spans="1:9" ht="15.75" thickBot="1">
      <c r="A1226" s="248"/>
      <c r="B1226" s="248"/>
      <c r="C1226" s="933" t="s">
        <v>266</v>
      </c>
      <c r="D1226" s="934"/>
      <c r="E1226" s="934"/>
      <c r="F1226" s="934"/>
      <c r="G1226" s="934"/>
      <c r="H1226" s="249"/>
      <c r="I1226" s="251">
        <v>17.103000000000002</v>
      </c>
    </row>
    <row r="1227" spans="1:9">
      <c r="A1227" s="257"/>
      <c r="B1227" s="257"/>
      <c r="C1227" s="927" t="s">
        <v>267</v>
      </c>
      <c r="D1227" s="932"/>
      <c r="E1227" s="932"/>
      <c r="F1227" s="932"/>
      <c r="G1227" s="932"/>
      <c r="H1227" s="260"/>
      <c r="I1227" s="259">
        <v>42.7575</v>
      </c>
    </row>
    <row r="1228" spans="1:9">
      <c r="A1228" s="257"/>
      <c r="B1228" s="257"/>
      <c r="C1228" s="258"/>
      <c r="D1228" s="258"/>
      <c r="E1228" s="258"/>
      <c r="F1228" s="258"/>
      <c r="G1228" s="260" t="s">
        <v>268</v>
      </c>
      <c r="H1228" s="258"/>
      <c r="I1228" s="246" t="s">
        <v>116</v>
      </c>
    </row>
    <row r="1229" spans="1:9" ht="15.75" thickBot="1">
      <c r="A1229" s="248"/>
      <c r="B1229" s="248"/>
      <c r="C1229" s="250"/>
      <c r="D1229" s="250"/>
      <c r="E1229" s="250"/>
      <c r="F1229" s="250"/>
      <c r="G1229" s="249" t="s">
        <v>269</v>
      </c>
      <c r="H1229" s="250"/>
      <c r="I1229" s="250" t="s">
        <v>116</v>
      </c>
    </row>
    <row r="1230" spans="1:9" ht="15.75" thickBot="1">
      <c r="A1230" s="252" t="s">
        <v>270</v>
      </c>
      <c r="B1230" s="252"/>
      <c r="C1230" s="253" t="s">
        <v>244</v>
      </c>
      <c r="D1230" s="253" t="s">
        <v>261</v>
      </c>
      <c r="E1230" s="931" t="s">
        <v>271</v>
      </c>
      <c r="F1230" s="931"/>
      <c r="G1230" s="931" t="s">
        <v>272</v>
      </c>
      <c r="H1230" s="931"/>
      <c r="I1230" s="931"/>
    </row>
    <row r="1231" spans="1:9" ht="15.75" thickBot="1">
      <c r="A1231" s="263"/>
      <c r="B1231" s="263"/>
      <c r="C1231" s="931" t="s">
        <v>273</v>
      </c>
      <c r="D1231" s="935"/>
      <c r="E1231" s="935"/>
      <c r="F1231" s="935"/>
      <c r="G1231" s="935"/>
      <c r="H1231" s="263"/>
      <c r="I1231" s="263"/>
    </row>
    <row r="1232" spans="1:9" ht="15.75" thickBot="1">
      <c r="A1232" s="252" t="s">
        <v>274</v>
      </c>
      <c r="B1232" s="252"/>
      <c r="C1232" s="253" t="s">
        <v>244</v>
      </c>
      <c r="D1232" s="253" t="s">
        <v>261</v>
      </c>
      <c r="E1232" s="931" t="s">
        <v>272</v>
      </c>
      <c r="F1232" s="931"/>
      <c r="G1232" s="931" t="s">
        <v>272</v>
      </c>
      <c r="H1232" s="931"/>
      <c r="I1232" s="931"/>
    </row>
    <row r="1233" spans="1:9" ht="15.75" thickBot="1">
      <c r="A1233" s="263"/>
      <c r="B1233" s="263"/>
      <c r="C1233" s="931" t="s">
        <v>276</v>
      </c>
      <c r="D1233" s="935"/>
      <c r="E1233" s="935"/>
      <c r="F1233" s="935"/>
      <c r="G1233" s="935"/>
      <c r="H1233" s="264"/>
      <c r="I1233" s="264"/>
    </row>
    <row r="1234" spans="1:9" ht="15.75" thickBot="1">
      <c r="A1234" s="252"/>
      <c r="B1234" s="252"/>
      <c r="C1234" s="265"/>
      <c r="D1234" s="265"/>
      <c r="E1234" s="265"/>
      <c r="F1234" s="265"/>
      <c r="G1234" s="265" t="s">
        <v>277</v>
      </c>
      <c r="H1234" s="265"/>
      <c r="I1234" s="266">
        <v>42.7575</v>
      </c>
    </row>
    <row r="1235" spans="1:9" ht="15.75" thickBot="1">
      <c r="A1235" s="252" t="s">
        <v>278</v>
      </c>
      <c r="B1235" s="252"/>
      <c r="C1235" s="253" t="s">
        <v>279</v>
      </c>
      <c r="D1235" s="253" t="s">
        <v>244</v>
      </c>
      <c r="E1235" s="253" t="s">
        <v>261</v>
      </c>
      <c r="F1235" s="931" t="s">
        <v>272</v>
      </c>
      <c r="G1235" s="931"/>
      <c r="H1235" s="931" t="s">
        <v>272</v>
      </c>
      <c r="I1235" s="931"/>
    </row>
    <row r="1236" spans="1:9" ht="15.75" thickBot="1">
      <c r="A1236" s="252"/>
      <c r="B1236" s="252"/>
      <c r="C1236" s="931" t="s">
        <v>281</v>
      </c>
      <c r="D1236" s="931"/>
      <c r="E1236" s="931"/>
      <c r="F1236" s="931"/>
      <c r="G1236" s="931"/>
      <c r="H1236" s="265"/>
      <c r="I1236" s="265"/>
    </row>
    <row r="1237" spans="1:9" ht="15.75" thickBot="1">
      <c r="A1237" s="936" t="s">
        <v>282</v>
      </c>
      <c r="B1237" s="936"/>
      <c r="C1237" s="938" t="s">
        <v>244</v>
      </c>
      <c r="D1237" s="938" t="s">
        <v>261</v>
      </c>
      <c r="E1237" s="940" t="s">
        <v>283</v>
      </c>
      <c r="F1237" s="940"/>
      <c r="G1237" s="940"/>
      <c r="H1237" s="271"/>
      <c r="I1237" s="938" t="s">
        <v>272</v>
      </c>
    </row>
    <row r="1238" spans="1:9" ht="15.75" thickBot="1">
      <c r="A1238" s="937"/>
      <c r="B1238" s="937"/>
      <c r="C1238" s="939"/>
      <c r="D1238" s="939"/>
      <c r="E1238" s="272" t="s">
        <v>284</v>
      </c>
      <c r="F1238" s="272" t="s">
        <v>285</v>
      </c>
      <c r="G1238" s="272" t="s">
        <v>286</v>
      </c>
      <c r="H1238" s="272"/>
      <c r="I1238" s="939"/>
    </row>
    <row r="1239" spans="1:9">
      <c r="A1239" s="278"/>
      <c r="B1239" s="278"/>
      <c r="C1239" s="927" t="s">
        <v>288</v>
      </c>
      <c r="D1239" s="927"/>
      <c r="E1239" s="927"/>
      <c r="F1239" s="927"/>
      <c r="G1239" s="927"/>
      <c r="H1239" s="279"/>
      <c r="I1239" s="279" t="s">
        <v>116</v>
      </c>
    </row>
    <row r="1240" spans="1:9" ht="16.5" thickBot="1">
      <c r="A1240" s="275"/>
      <c r="B1240" s="275"/>
      <c r="C1240" s="276"/>
      <c r="D1240" s="239">
        <v>4805751</v>
      </c>
      <c r="E1240" s="928" t="s">
        <v>289</v>
      </c>
      <c r="F1240" s="928"/>
      <c r="G1240" s="928"/>
      <c r="H1240" s="275"/>
      <c r="I1240" s="277">
        <v>42.7575</v>
      </c>
    </row>
    <row r="1241" spans="1:9" ht="15.75" thickTop="1">
      <c r="A1241" s="230" t="s">
        <v>291</v>
      </c>
    </row>
    <row r="1243" spans="1:9" ht="23.25" thickBot="1">
      <c r="A1243" s="231" t="s">
        <v>237</v>
      </c>
      <c r="B1243" s="232"/>
      <c r="C1243" s="232"/>
      <c r="D1243" s="232"/>
      <c r="E1243" s="232"/>
      <c r="F1243" s="232"/>
      <c r="G1243" s="232"/>
      <c r="H1243" s="232"/>
      <c r="I1243" s="233" t="s">
        <v>214</v>
      </c>
    </row>
    <row r="1244" spans="1:9" ht="18.75" thickTop="1">
      <c r="A1244" s="234" t="s">
        <v>238</v>
      </c>
      <c r="B1244" s="234"/>
      <c r="C1244" s="234"/>
      <c r="D1244" s="234" t="s">
        <v>743</v>
      </c>
      <c r="E1244" s="234"/>
      <c r="F1244" s="234"/>
      <c r="G1244" s="234"/>
      <c r="H1244" s="234"/>
      <c r="I1244" s="234"/>
    </row>
    <row r="1245" spans="1:9" ht="15.75">
      <c r="A1245" s="235" t="s">
        <v>239</v>
      </c>
      <c r="B1245" s="235"/>
      <c r="C1245" s="235"/>
      <c r="D1245" s="235" t="s">
        <v>744</v>
      </c>
      <c r="E1245" s="235"/>
      <c r="F1245" s="235"/>
      <c r="G1245" s="236" t="s">
        <v>240</v>
      </c>
      <c r="H1245" s="237">
        <v>100</v>
      </c>
      <c r="I1245" s="238" t="s">
        <v>20</v>
      </c>
    </row>
    <row r="1246" spans="1:9" ht="16.5" thickBot="1">
      <c r="A1246" s="239">
        <v>3108022</v>
      </c>
      <c r="B1246" s="941" t="s">
        <v>461</v>
      </c>
      <c r="C1246" s="941"/>
      <c r="D1246" s="941"/>
      <c r="E1246" s="941"/>
      <c r="F1246" s="941"/>
      <c r="G1246" s="941"/>
      <c r="H1246" s="942" t="s">
        <v>242</v>
      </c>
      <c r="I1246" s="943"/>
    </row>
    <row r="1247" spans="1:9" ht="15.75" thickBot="1">
      <c r="A1247" s="936" t="s">
        <v>243</v>
      </c>
      <c r="B1247" s="936"/>
      <c r="C1247" s="938" t="s">
        <v>244</v>
      </c>
      <c r="D1247" s="929" t="s">
        <v>245</v>
      </c>
      <c r="E1247" s="929"/>
      <c r="F1247" s="929" t="s">
        <v>246</v>
      </c>
      <c r="G1247" s="929"/>
      <c r="H1247" s="240"/>
      <c r="I1247" s="240" t="s">
        <v>247</v>
      </c>
    </row>
    <row r="1248" spans="1:9" ht="15.75" thickBot="1">
      <c r="A1248" s="937"/>
      <c r="B1248" s="937"/>
      <c r="C1248" s="939"/>
      <c r="D1248" s="241" t="s">
        <v>248</v>
      </c>
      <c r="E1248" s="241" t="s">
        <v>249</v>
      </c>
      <c r="F1248" s="241" t="s">
        <v>250</v>
      </c>
      <c r="G1248" s="241" t="s">
        <v>251</v>
      </c>
      <c r="H1248" s="241"/>
      <c r="I1248" s="241" t="s">
        <v>252</v>
      </c>
    </row>
    <row r="1249" spans="1:9" ht="15.75" thickBot="1">
      <c r="A1249" s="263"/>
      <c r="B1249" s="263"/>
      <c r="C1249" s="263"/>
      <c r="D1249" s="263"/>
      <c r="E1249" s="263"/>
      <c r="F1249" s="263"/>
      <c r="G1249" s="265" t="s">
        <v>259</v>
      </c>
      <c r="H1249" s="264"/>
      <c r="I1249" s="264"/>
    </row>
    <row r="1250" spans="1:9" ht="15.75" thickBot="1">
      <c r="A1250" s="252" t="s">
        <v>260</v>
      </c>
      <c r="B1250" s="252"/>
      <c r="C1250" s="253" t="s">
        <v>244</v>
      </c>
      <c r="D1250" s="253" t="s">
        <v>261</v>
      </c>
      <c r="E1250" s="929" t="s">
        <v>246</v>
      </c>
      <c r="F1250" s="930"/>
      <c r="G1250" s="931" t="s">
        <v>262</v>
      </c>
      <c r="H1250" s="931"/>
      <c r="I1250" s="931"/>
    </row>
    <row r="1251" spans="1:9">
      <c r="A1251" s="242" t="s">
        <v>406</v>
      </c>
      <c r="B1251" s="243" t="s">
        <v>407</v>
      </c>
      <c r="C1251" s="244">
        <v>1</v>
      </c>
      <c r="D1251" s="242" t="s">
        <v>40</v>
      </c>
      <c r="E1251" s="257">
        <v>17.3733</v>
      </c>
      <c r="F1251" s="257"/>
      <c r="G1251" s="257"/>
      <c r="H1251" s="257"/>
      <c r="I1251" s="246">
        <v>17.3733</v>
      </c>
    </row>
    <row r="1252" spans="1:9">
      <c r="A1252" s="242" t="s">
        <v>465</v>
      </c>
      <c r="B1252" s="243" t="s">
        <v>466</v>
      </c>
      <c r="C1252" s="244">
        <v>1</v>
      </c>
      <c r="D1252" s="242" t="s">
        <v>40</v>
      </c>
      <c r="E1252" s="257">
        <v>20.971800000000002</v>
      </c>
      <c r="F1252" s="257"/>
      <c r="G1252" s="257"/>
      <c r="H1252" s="257"/>
      <c r="I1252" s="246">
        <v>20.971800000000002</v>
      </c>
    </row>
    <row r="1253" spans="1:9">
      <c r="A1253" s="257"/>
      <c r="B1253" s="257"/>
      <c r="C1253" s="944" t="s">
        <v>265</v>
      </c>
      <c r="D1253" s="945"/>
      <c r="E1253" s="945"/>
      <c r="F1253" s="945"/>
      <c r="G1253" s="945"/>
      <c r="H1253" s="946">
        <v>38.345100000000002</v>
      </c>
      <c r="I1253" s="944"/>
    </row>
    <row r="1254" spans="1:9" ht="15.75" thickBot="1">
      <c r="A1254" s="248"/>
      <c r="B1254" s="248"/>
      <c r="C1254" s="933" t="s">
        <v>266</v>
      </c>
      <c r="D1254" s="934"/>
      <c r="E1254" s="934"/>
      <c r="F1254" s="934"/>
      <c r="G1254" s="934"/>
      <c r="H1254" s="249"/>
      <c r="I1254" s="251">
        <v>38.345100000000002</v>
      </c>
    </row>
    <row r="1255" spans="1:9">
      <c r="A1255" s="257"/>
      <c r="B1255" s="257"/>
      <c r="C1255" s="927" t="s">
        <v>267</v>
      </c>
      <c r="D1255" s="932"/>
      <c r="E1255" s="932"/>
      <c r="F1255" s="932"/>
      <c r="G1255" s="932"/>
      <c r="H1255" s="260"/>
      <c r="I1255" s="259">
        <v>0.38350000000000001</v>
      </c>
    </row>
    <row r="1256" spans="1:9">
      <c r="A1256" s="257"/>
      <c r="B1256" s="257"/>
      <c r="C1256" s="258"/>
      <c r="D1256" s="258"/>
      <c r="E1256" s="258"/>
      <c r="F1256" s="258"/>
      <c r="G1256" s="260" t="s">
        <v>268</v>
      </c>
      <c r="H1256" s="258"/>
      <c r="I1256" s="246" t="s">
        <v>116</v>
      </c>
    </row>
    <row r="1257" spans="1:9" ht="15.75" thickBot="1">
      <c r="A1257" s="248"/>
      <c r="B1257" s="248"/>
      <c r="C1257" s="250"/>
      <c r="D1257" s="250"/>
      <c r="E1257" s="250"/>
      <c r="F1257" s="250"/>
      <c r="G1257" s="249" t="s">
        <v>269</v>
      </c>
      <c r="H1257" s="250"/>
      <c r="I1257" s="250" t="s">
        <v>116</v>
      </c>
    </row>
    <row r="1258" spans="1:9" ht="15.75" thickBot="1">
      <c r="A1258" s="252" t="s">
        <v>270</v>
      </c>
      <c r="B1258" s="252"/>
      <c r="C1258" s="253" t="s">
        <v>244</v>
      </c>
      <c r="D1258" s="253" t="s">
        <v>261</v>
      </c>
      <c r="E1258" s="931" t="s">
        <v>271</v>
      </c>
      <c r="F1258" s="931"/>
      <c r="G1258" s="931" t="s">
        <v>272</v>
      </c>
      <c r="H1258" s="931"/>
      <c r="I1258" s="931"/>
    </row>
    <row r="1259" spans="1:9">
      <c r="A1259" s="242" t="s">
        <v>467</v>
      </c>
      <c r="B1259" s="243" t="s">
        <v>468</v>
      </c>
      <c r="C1259" s="244">
        <v>8.4000000000000005E-2</v>
      </c>
      <c r="D1259" s="242" t="s">
        <v>11</v>
      </c>
      <c r="E1259" s="242"/>
      <c r="F1259" s="257" t="s">
        <v>873</v>
      </c>
      <c r="G1259" s="257"/>
      <c r="H1259" s="257"/>
      <c r="I1259" s="306">
        <v>3.2427999999999999</v>
      </c>
    </row>
    <row r="1260" spans="1:9" ht="15.75" thickBot="1">
      <c r="A1260" s="248"/>
      <c r="B1260" s="248"/>
      <c r="C1260" s="933" t="s">
        <v>273</v>
      </c>
      <c r="D1260" s="934"/>
      <c r="E1260" s="934"/>
      <c r="F1260" s="934"/>
      <c r="G1260" s="934"/>
      <c r="H1260" s="248"/>
      <c r="I1260" s="262">
        <v>3.2427999999999999</v>
      </c>
    </row>
    <row r="1261" spans="1:9" ht="15.75" thickBot="1">
      <c r="A1261" s="252" t="s">
        <v>274</v>
      </c>
      <c r="B1261" s="252"/>
      <c r="C1261" s="253" t="s">
        <v>244</v>
      </c>
      <c r="D1261" s="253" t="s">
        <v>261</v>
      </c>
      <c r="E1261" s="931" t="s">
        <v>272</v>
      </c>
      <c r="F1261" s="931"/>
      <c r="G1261" s="931" t="s">
        <v>272</v>
      </c>
      <c r="H1261" s="931"/>
      <c r="I1261" s="931"/>
    </row>
    <row r="1262" spans="1:9" ht="15.75" thickBot="1">
      <c r="A1262" s="263"/>
      <c r="B1262" s="263"/>
      <c r="C1262" s="931" t="s">
        <v>276</v>
      </c>
      <c r="D1262" s="935"/>
      <c r="E1262" s="935"/>
      <c r="F1262" s="935"/>
      <c r="G1262" s="935"/>
      <c r="H1262" s="264"/>
      <c r="I1262" s="264"/>
    </row>
    <row r="1263" spans="1:9" ht="15.75" thickBot="1">
      <c r="A1263" s="252"/>
      <c r="B1263" s="252"/>
      <c r="C1263" s="265"/>
      <c r="D1263" s="265"/>
      <c r="E1263" s="265"/>
      <c r="F1263" s="265"/>
      <c r="G1263" s="265" t="s">
        <v>277</v>
      </c>
      <c r="H1263" s="265"/>
      <c r="I1263" s="266">
        <v>3.6263000000000001</v>
      </c>
    </row>
    <row r="1264" spans="1:9" ht="15.75" thickBot="1">
      <c r="A1264" s="252" t="s">
        <v>278</v>
      </c>
      <c r="B1264" s="252"/>
      <c r="C1264" s="253" t="s">
        <v>279</v>
      </c>
      <c r="D1264" s="253" t="s">
        <v>244</v>
      </c>
      <c r="E1264" s="253" t="s">
        <v>261</v>
      </c>
      <c r="F1264" s="931" t="s">
        <v>272</v>
      </c>
      <c r="G1264" s="931"/>
      <c r="H1264" s="931" t="s">
        <v>272</v>
      </c>
      <c r="I1264" s="931"/>
    </row>
    <row r="1265" spans="1:11">
      <c r="A1265" s="242" t="s">
        <v>467</v>
      </c>
      <c r="B1265" s="243" t="s">
        <v>469</v>
      </c>
      <c r="C1265" s="242">
        <v>5914655</v>
      </c>
      <c r="D1265" s="267">
        <v>2.0999999999999999E-3</v>
      </c>
      <c r="E1265" s="242" t="s">
        <v>14</v>
      </c>
      <c r="F1265" s="242"/>
      <c r="G1265" s="268">
        <v>24.228899999999999</v>
      </c>
      <c r="H1265" s="269"/>
      <c r="I1265" s="268">
        <v>5.0900000000000001E-2</v>
      </c>
    </row>
    <row r="1266" spans="1:11" ht="15.75" thickBot="1">
      <c r="A1266" s="270"/>
      <c r="B1266" s="270"/>
      <c r="C1266" s="933" t="s">
        <v>281</v>
      </c>
      <c r="D1266" s="933"/>
      <c r="E1266" s="933"/>
      <c r="F1266" s="933"/>
      <c r="G1266" s="933"/>
      <c r="H1266" s="249"/>
      <c r="I1266" s="251">
        <v>5.0900000000000001E-2</v>
      </c>
    </row>
    <row r="1267" spans="1:11" ht="15.75" thickBot="1">
      <c r="A1267" s="936" t="s">
        <v>282</v>
      </c>
      <c r="B1267" s="936"/>
      <c r="C1267" s="938" t="s">
        <v>244</v>
      </c>
      <c r="D1267" s="938" t="s">
        <v>261</v>
      </c>
      <c r="E1267" s="940" t="s">
        <v>283</v>
      </c>
      <c r="F1267" s="940"/>
      <c r="G1267" s="940"/>
      <c r="H1267" s="271"/>
      <c r="I1267" s="938" t="s">
        <v>272</v>
      </c>
    </row>
    <row r="1268" spans="1:11" ht="15.75" thickBot="1">
      <c r="A1268" s="937"/>
      <c r="B1268" s="937"/>
      <c r="C1268" s="939"/>
      <c r="D1268" s="939"/>
      <c r="E1268" s="272" t="s">
        <v>284</v>
      </c>
      <c r="F1268" s="272" t="s">
        <v>285</v>
      </c>
      <c r="G1268" s="272" t="s">
        <v>286</v>
      </c>
      <c r="H1268" s="272"/>
      <c r="I1268" s="939"/>
    </row>
    <row r="1269" spans="1:11">
      <c r="A1269" s="242" t="s">
        <v>467</v>
      </c>
      <c r="B1269" s="243" t="s">
        <v>469</v>
      </c>
      <c r="C1269" s="244">
        <v>2.0999999999999999E-3</v>
      </c>
      <c r="D1269" s="242" t="s">
        <v>287</v>
      </c>
      <c r="E1269" s="242"/>
      <c r="F1269" s="242"/>
      <c r="G1269" s="273">
        <v>60.01</v>
      </c>
      <c r="H1269" s="254"/>
      <c r="I1269" s="307">
        <v>6.2300000000000001E-2</v>
      </c>
      <c r="K1269" s="140">
        <v>5914479</v>
      </c>
    </row>
    <row r="1270" spans="1:11">
      <c r="A1270" s="274"/>
      <c r="B1270" s="274"/>
      <c r="C1270" s="944" t="s">
        <v>288</v>
      </c>
      <c r="D1270" s="944"/>
      <c r="E1270" s="944"/>
      <c r="F1270" s="944"/>
      <c r="G1270" s="944"/>
      <c r="H1270" s="260"/>
      <c r="I1270" s="308">
        <v>6.2300000000000001E-2</v>
      </c>
    </row>
    <row r="1271" spans="1:11" ht="16.5" thickBot="1">
      <c r="A1271" s="275"/>
      <c r="B1271" s="275"/>
      <c r="C1271" s="276"/>
      <c r="D1271" s="239">
        <v>3108022</v>
      </c>
      <c r="E1271" s="928" t="s">
        <v>289</v>
      </c>
      <c r="F1271" s="928"/>
      <c r="G1271" s="928"/>
      <c r="H1271" s="275"/>
      <c r="I1271" s="277">
        <v>3.7395</v>
      </c>
    </row>
    <row r="1272" spans="1:11" ht="15.75" thickTop="1">
      <c r="A1272" s="230" t="s">
        <v>291</v>
      </c>
    </row>
    <row r="1274" spans="1:11" ht="23.25" thickBot="1">
      <c r="A1274" s="185" t="s">
        <v>237</v>
      </c>
      <c r="B1274" s="186"/>
      <c r="C1274" s="186"/>
      <c r="D1274" s="186"/>
      <c r="E1274" s="186"/>
      <c r="F1274" s="186"/>
      <c r="G1274" s="186"/>
      <c r="H1274" s="186"/>
      <c r="I1274" s="187" t="s">
        <v>214</v>
      </c>
    </row>
    <row r="1275" spans="1:11" ht="18.75" thickTop="1">
      <c r="A1275" s="188" t="s">
        <v>238</v>
      </c>
      <c r="B1275" s="188"/>
      <c r="C1275" s="188"/>
      <c r="D1275" s="188" t="s">
        <v>743</v>
      </c>
      <c r="E1275" s="188"/>
      <c r="F1275" s="188"/>
      <c r="G1275" s="188"/>
      <c r="H1275" s="188"/>
      <c r="I1275" s="188"/>
    </row>
    <row r="1276" spans="1:11" ht="15.75">
      <c r="A1276" s="191" t="s">
        <v>239</v>
      </c>
      <c r="B1276" s="191"/>
      <c r="C1276" s="191"/>
      <c r="D1276" s="191" t="s">
        <v>744</v>
      </c>
      <c r="E1276" s="191"/>
      <c r="F1276" s="191"/>
      <c r="G1276" s="192" t="s">
        <v>240</v>
      </c>
      <c r="H1276" s="305">
        <v>1</v>
      </c>
      <c r="I1276" s="194" t="s">
        <v>20</v>
      </c>
    </row>
    <row r="1277" spans="1:11" ht="16.5" thickBot="1">
      <c r="A1277" s="195">
        <v>2003373</v>
      </c>
      <c r="B1277" s="947" t="s">
        <v>659</v>
      </c>
      <c r="C1277" s="947"/>
      <c r="D1277" s="947"/>
      <c r="E1277" s="947"/>
      <c r="F1277" s="947"/>
      <c r="G1277" s="947"/>
      <c r="H1277" s="948" t="s">
        <v>242</v>
      </c>
      <c r="I1277" s="949"/>
    </row>
    <row r="1278" spans="1:11" ht="15.75" thickBot="1">
      <c r="A1278" s="920" t="s">
        <v>243</v>
      </c>
      <c r="B1278" s="920"/>
      <c r="C1278" s="922" t="s">
        <v>244</v>
      </c>
      <c r="D1278" s="950" t="s">
        <v>245</v>
      </c>
      <c r="E1278" s="950"/>
      <c r="F1278" s="950" t="s">
        <v>246</v>
      </c>
      <c r="G1278" s="950"/>
      <c r="H1278" s="196"/>
      <c r="I1278" s="196" t="s">
        <v>247</v>
      </c>
    </row>
    <row r="1279" spans="1:11" ht="15.75" thickBot="1">
      <c r="A1279" s="921"/>
      <c r="B1279" s="921"/>
      <c r="C1279" s="923"/>
      <c r="D1279" s="197" t="s">
        <v>248</v>
      </c>
      <c r="E1279" s="197" t="s">
        <v>249</v>
      </c>
      <c r="F1279" s="197" t="s">
        <v>250</v>
      </c>
      <c r="G1279" s="197" t="s">
        <v>251</v>
      </c>
      <c r="H1279" s="197"/>
      <c r="I1279" s="197" t="s">
        <v>252</v>
      </c>
    </row>
    <row r="1280" spans="1:11" ht="15.75" thickBot="1">
      <c r="A1280" s="214"/>
      <c r="B1280" s="214"/>
      <c r="C1280" s="214"/>
      <c r="D1280" s="214"/>
      <c r="E1280" s="214"/>
      <c r="F1280" s="214"/>
      <c r="G1280" s="217" t="s">
        <v>259</v>
      </c>
      <c r="H1280" s="292"/>
      <c r="I1280" s="292"/>
    </row>
    <row r="1281" spans="1:9" ht="15.75" thickBot="1">
      <c r="A1281" s="208" t="s">
        <v>260</v>
      </c>
      <c r="B1281" s="208"/>
      <c r="C1281" s="209" t="s">
        <v>244</v>
      </c>
      <c r="D1281" s="209" t="s">
        <v>261</v>
      </c>
      <c r="E1281" s="950" t="s">
        <v>246</v>
      </c>
      <c r="F1281" s="951"/>
      <c r="G1281" s="919" t="s">
        <v>262</v>
      </c>
      <c r="H1281" s="919"/>
      <c r="I1281" s="919"/>
    </row>
    <row r="1282" spans="1:9">
      <c r="A1282" s="203"/>
      <c r="B1282" s="203"/>
      <c r="C1282" s="917" t="s">
        <v>265</v>
      </c>
      <c r="D1282" s="918"/>
      <c r="E1282" s="918"/>
      <c r="F1282" s="918"/>
      <c r="G1282" s="918"/>
      <c r="H1282" s="918" t="s">
        <v>116</v>
      </c>
      <c r="I1282" s="918"/>
    </row>
    <row r="1283" spans="1:9" ht="15.75" thickBot="1">
      <c r="A1283" s="204"/>
      <c r="B1283" s="204"/>
      <c r="C1283" s="915" t="s">
        <v>266</v>
      </c>
      <c r="D1283" s="916"/>
      <c r="E1283" s="916"/>
      <c r="F1283" s="916"/>
      <c r="G1283" s="916"/>
      <c r="H1283" s="206"/>
      <c r="I1283" s="206" t="s">
        <v>116</v>
      </c>
    </row>
    <row r="1284" spans="1:9">
      <c r="A1284" s="203"/>
      <c r="B1284" s="203"/>
      <c r="C1284" s="917" t="s">
        <v>267</v>
      </c>
      <c r="D1284" s="918"/>
      <c r="E1284" s="918"/>
      <c r="F1284" s="918"/>
      <c r="G1284" s="918"/>
      <c r="H1284" s="211"/>
      <c r="I1284" s="211" t="s">
        <v>116</v>
      </c>
    </row>
    <row r="1285" spans="1:9">
      <c r="A1285" s="203"/>
      <c r="B1285" s="203"/>
      <c r="C1285" s="211"/>
      <c r="D1285" s="211"/>
      <c r="E1285" s="211"/>
      <c r="F1285" s="211"/>
      <c r="G1285" s="213" t="s">
        <v>268</v>
      </c>
      <c r="H1285" s="211"/>
      <c r="I1285" s="202" t="s">
        <v>116</v>
      </c>
    </row>
    <row r="1286" spans="1:9" ht="15.75" thickBot="1">
      <c r="A1286" s="204"/>
      <c r="B1286" s="204"/>
      <c r="C1286" s="206"/>
      <c r="D1286" s="206"/>
      <c r="E1286" s="206"/>
      <c r="F1286" s="206"/>
      <c r="G1286" s="205" t="s">
        <v>269</v>
      </c>
      <c r="H1286" s="206"/>
      <c r="I1286" s="206" t="s">
        <v>116</v>
      </c>
    </row>
    <row r="1287" spans="1:9" ht="15.75" thickBot="1">
      <c r="A1287" s="208" t="s">
        <v>270</v>
      </c>
      <c r="B1287" s="208"/>
      <c r="C1287" s="209" t="s">
        <v>244</v>
      </c>
      <c r="D1287" s="209" t="s">
        <v>261</v>
      </c>
      <c r="E1287" s="919" t="s">
        <v>271</v>
      </c>
      <c r="F1287" s="919"/>
      <c r="G1287" s="919" t="s">
        <v>272</v>
      </c>
      <c r="H1287" s="919"/>
      <c r="I1287" s="919"/>
    </row>
    <row r="1288" spans="1:9" ht="15.75" thickBot="1">
      <c r="A1288" s="214"/>
      <c r="B1288" s="214"/>
      <c r="C1288" s="919" t="s">
        <v>273</v>
      </c>
      <c r="D1288" s="955"/>
      <c r="E1288" s="955"/>
      <c r="F1288" s="955"/>
      <c r="G1288" s="955"/>
      <c r="H1288" s="214"/>
      <c r="I1288" s="214"/>
    </row>
    <row r="1289" spans="1:9" ht="15.75" thickBot="1">
      <c r="A1289" s="208" t="s">
        <v>274</v>
      </c>
      <c r="B1289" s="208"/>
      <c r="C1289" s="209" t="s">
        <v>244</v>
      </c>
      <c r="D1289" s="209" t="s">
        <v>261</v>
      </c>
      <c r="E1289" s="919" t="s">
        <v>272</v>
      </c>
      <c r="F1289" s="919"/>
      <c r="G1289" s="919" t="s">
        <v>272</v>
      </c>
      <c r="H1289" s="919"/>
      <c r="I1289" s="919"/>
    </row>
    <row r="1290" spans="1:9" ht="29.25">
      <c r="A1290" s="198">
        <v>1107892</v>
      </c>
      <c r="B1290" s="199" t="s">
        <v>431</v>
      </c>
      <c r="C1290" s="215">
        <v>4.2000000000000003E-2</v>
      </c>
      <c r="D1290" s="198" t="s">
        <v>12</v>
      </c>
      <c r="E1290" s="198"/>
      <c r="F1290" s="202">
        <v>404.40879999999999</v>
      </c>
      <c r="G1290" s="203"/>
      <c r="H1290" s="203"/>
      <c r="I1290" s="216">
        <v>16.985199999999999</v>
      </c>
    </row>
    <row r="1291" spans="1:9" ht="29.25">
      <c r="A1291" s="198">
        <v>2003842</v>
      </c>
      <c r="B1291" s="199" t="s">
        <v>459</v>
      </c>
      <c r="C1291" s="215">
        <v>5.9499999999999997E-2</v>
      </c>
      <c r="D1291" s="198" t="s">
        <v>38</v>
      </c>
      <c r="E1291" s="198"/>
      <c r="F1291" s="202">
        <v>47.597000000000001</v>
      </c>
      <c r="G1291" s="203"/>
      <c r="H1291" s="203"/>
      <c r="I1291" s="216">
        <v>2.8319999999999999</v>
      </c>
    </row>
    <row r="1292" spans="1:9" ht="29.25">
      <c r="A1292" s="198">
        <v>4805751</v>
      </c>
      <c r="B1292" s="199" t="s">
        <v>460</v>
      </c>
      <c r="C1292" s="215">
        <v>0.03</v>
      </c>
      <c r="D1292" s="198" t="s">
        <v>12</v>
      </c>
      <c r="E1292" s="198"/>
      <c r="F1292" s="202">
        <v>42.7575</v>
      </c>
      <c r="G1292" s="203"/>
      <c r="H1292" s="203"/>
      <c r="I1292" s="216">
        <v>1.2827</v>
      </c>
    </row>
    <row r="1293" spans="1:9" ht="29.25">
      <c r="A1293" s="198">
        <v>3103302</v>
      </c>
      <c r="B1293" s="199" t="s">
        <v>470</v>
      </c>
      <c r="C1293" s="215">
        <v>8.6699999999999999E-2</v>
      </c>
      <c r="D1293" s="198" t="s">
        <v>11</v>
      </c>
      <c r="E1293" s="198"/>
      <c r="F1293" s="202">
        <v>42.7575</v>
      </c>
      <c r="G1293" s="203"/>
      <c r="H1293" s="203"/>
      <c r="I1293" s="216">
        <v>3.7071000000000001</v>
      </c>
    </row>
    <row r="1294" spans="1:9" ht="15.75" thickBot="1">
      <c r="A1294" s="204"/>
      <c r="B1294" s="204"/>
      <c r="C1294" s="915" t="s">
        <v>276</v>
      </c>
      <c r="D1294" s="916"/>
      <c r="E1294" s="916"/>
      <c r="F1294" s="916"/>
      <c r="G1294" s="916"/>
      <c r="H1294" s="206"/>
      <c r="I1294" s="210">
        <v>24.806999999999999</v>
      </c>
    </row>
    <row r="1295" spans="1:9" ht="15.75" thickBot="1">
      <c r="A1295" s="208"/>
      <c r="B1295" s="208"/>
      <c r="C1295" s="217"/>
      <c r="D1295" s="217"/>
      <c r="E1295" s="217"/>
      <c r="F1295" s="217"/>
      <c r="G1295" s="217" t="s">
        <v>277</v>
      </c>
      <c r="H1295" s="217"/>
      <c r="I1295" s="218">
        <v>24.806999999999999</v>
      </c>
    </row>
    <row r="1296" spans="1:9" ht="15.75" thickBot="1">
      <c r="A1296" s="208" t="s">
        <v>278</v>
      </c>
      <c r="B1296" s="208"/>
      <c r="C1296" s="209" t="s">
        <v>279</v>
      </c>
      <c r="D1296" s="209" t="s">
        <v>244</v>
      </c>
      <c r="E1296" s="209" t="s">
        <v>261</v>
      </c>
      <c r="F1296" s="919" t="s">
        <v>272</v>
      </c>
      <c r="G1296" s="919"/>
      <c r="H1296" s="919" t="s">
        <v>272</v>
      </c>
      <c r="I1296" s="919"/>
    </row>
    <row r="1297" spans="1:9" ht="15.75" thickBot="1">
      <c r="A1297" s="208"/>
      <c r="B1297" s="208"/>
      <c r="C1297" s="919" t="s">
        <v>281</v>
      </c>
      <c r="D1297" s="919"/>
      <c r="E1297" s="919"/>
      <c r="F1297" s="919"/>
      <c r="G1297" s="919"/>
      <c r="H1297" s="217"/>
      <c r="I1297" s="217"/>
    </row>
    <row r="1298" spans="1:9" ht="15.75" thickBot="1">
      <c r="A1298" s="920" t="s">
        <v>282</v>
      </c>
      <c r="B1298" s="920"/>
      <c r="C1298" s="922" t="s">
        <v>244</v>
      </c>
      <c r="D1298" s="922" t="s">
        <v>261</v>
      </c>
      <c r="E1298" s="924" t="s">
        <v>283</v>
      </c>
      <c r="F1298" s="924"/>
      <c r="G1298" s="924"/>
      <c r="H1298" s="220"/>
      <c r="I1298" s="922" t="s">
        <v>272</v>
      </c>
    </row>
    <row r="1299" spans="1:9" ht="15.75" thickBot="1">
      <c r="A1299" s="921"/>
      <c r="B1299" s="921"/>
      <c r="C1299" s="923"/>
      <c r="D1299" s="923"/>
      <c r="E1299" s="221" t="s">
        <v>284</v>
      </c>
      <c r="F1299" s="221" t="s">
        <v>285</v>
      </c>
      <c r="G1299" s="221" t="s">
        <v>286</v>
      </c>
      <c r="H1299" s="221"/>
      <c r="I1299" s="923"/>
    </row>
    <row r="1300" spans="1:9">
      <c r="A1300" s="293"/>
      <c r="B1300" s="293"/>
      <c r="C1300" s="917" t="s">
        <v>288</v>
      </c>
      <c r="D1300" s="917"/>
      <c r="E1300" s="917"/>
      <c r="F1300" s="917"/>
      <c r="G1300" s="917"/>
      <c r="H1300" s="294"/>
      <c r="I1300" s="294" t="s">
        <v>116</v>
      </c>
    </row>
    <row r="1301" spans="1:9" ht="15.75" thickBot="1">
      <c r="A1301" s="225"/>
      <c r="B1301" s="225"/>
      <c r="C1301" s="226"/>
      <c r="D1301" s="226"/>
      <c r="E1301" s="926" t="s">
        <v>289</v>
      </c>
      <c r="F1301" s="926"/>
      <c r="G1301" s="926"/>
      <c r="H1301" s="225"/>
      <c r="I1301" s="301">
        <v>24.806999999999999</v>
      </c>
    </row>
    <row r="1302" spans="1:9" ht="15.75" thickTop="1">
      <c r="A1302" s="223"/>
      <c r="B1302" s="223"/>
      <c r="C1302" s="213"/>
      <c r="D1302" s="213"/>
      <c r="E1302" s="213"/>
      <c r="F1302" s="213" t="s">
        <v>86</v>
      </c>
      <c r="G1302" s="228">
        <v>0.23619999999999999</v>
      </c>
      <c r="H1302" s="223"/>
      <c r="I1302" s="212">
        <v>5.8593999999999999</v>
      </c>
    </row>
    <row r="1303" spans="1:9" ht="16.5" thickBot="1">
      <c r="A1303" s="225"/>
      <c r="B1303" s="225"/>
      <c r="C1303" s="226"/>
      <c r="D1303" s="195">
        <v>2003373</v>
      </c>
      <c r="E1303" s="226"/>
      <c r="F1303" s="225"/>
      <c r="G1303" s="225" t="s">
        <v>290</v>
      </c>
      <c r="H1303" s="225"/>
      <c r="I1303" s="227">
        <v>30.67</v>
      </c>
    </row>
    <row r="1304" spans="1:9" ht="15.75" thickTop="1">
      <c r="A1304" s="230" t="s">
        <v>291</v>
      </c>
    </row>
    <row r="1306" spans="1:9" ht="23.25" thickBot="1">
      <c r="A1306" s="231" t="s">
        <v>237</v>
      </c>
      <c r="B1306" s="232"/>
      <c r="C1306" s="232"/>
      <c r="D1306" s="232"/>
      <c r="E1306" s="232"/>
      <c r="F1306" s="232"/>
      <c r="G1306" s="232"/>
      <c r="H1306" s="232"/>
      <c r="I1306" s="233" t="s">
        <v>214</v>
      </c>
    </row>
    <row r="1307" spans="1:9" ht="18.75" thickTop="1">
      <c r="A1307" s="234" t="s">
        <v>238</v>
      </c>
      <c r="B1307" s="234"/>
      <c r="C1307" s="234"/>
      <c r="D1307" s="234" t="s">
        <v>743</v>
      </c>
      <c r="E1307" s="234"/>
      <c r="F1307" s="234"/>
      <c r="G1307" s="234"/>
      <c r="H1307" s="234"/>
      <c r="I1307" s="234"/>
    </row>
    <row r="1308" spans="1:9" ht="15.75">
      <c r="A1308" s="235" t="s">
        <v>239</v>
      </c>
      <c r="B1308" s="235"/>
      <c r="C1308" s="235"/>
      <c r="D1308" s="235" t="s">
        <v>744</v>
      </c>
      <c r="E1308" s="235"/>
      <c r="F1308" s="235"/>
      <c r="G1308" s="236" t="s">
        <v>240</v>
      </c>
      <c r="H1308" s="303">
        <v>1</v>
      </c>
      <c r="I1308" s="238" t="s">
        <v>11</v>
      </c>
    </row>
    <row r="1309" spans="1:9" ht="16.5" thickBot="1">
      <c r="A1309" s="239">
        <v>3103302</v>
      </c>
      <c r="B1309" s="941" t="s">
        <v>470</v>
      </c>
      <c r="C1309" s="941"/>
      <c r="D1309" s="941"/>
      <c r="E1309" s="941"/>
      <c r="F1309" s="941"/>
      <c r="G1309" s="941"/>
      <c r="H1309" s="942" t="s">
        <v>242</v>
      </c>
      <c r="I1309" s="943"/>
    </row>
    <row r="1310" spans="1:9" ht="15.75" thickBot="1">
      <c r="A1310" s="936" t="s">
        <v>243</v>
      </c>
      <c r="B1310" s="936"/>
      <c r="C1310" s="938" t="s">
        <v>244</v>
      </c>
      <c r="D1310" s="929" t="s">
        <v>245</v>
      </c>
      <c r="E1310" s="929"/>
      <c r="F1310" s="929" t="s">
        <v>246</v>
      </c>
      <c r="G1310" s="929"/>
      <c r="H1310" s="240"/>
      <c r="I1310" s="240" t="s">
        <v>247</v>
      </c>
    </row>
    <row r="1311" spans="1:9" ht="15.75" thickBot="1">
      <c r="A1311" s="937"/>
      <c r="B1311" s="937"/>
      <c r="C1311" s="939"/>
      <c r="D1311" s="241" t="s">
        <v>248</v>
      </c>
      <c r="E1311" s="241" t="s">
        <v>249</v>
      </c>
      <c r="F1311" s="241" t="s">
        <v>250</v>
      </c>
      <c r="G1311" s="241" t="s">
        <v>251</v>
      </c>
      <c r="H1311" s="241"/>
      <c r="I1311" s="241" t="s">
        <v>252</v>
      </c>
    </row>
    <row r="1312" spans="1:9">
      <c r="A1312" s="254" t="s">
        <v>400</v>
      </c>
      <c r="B1312" s="255" t="s">
        <v>401</v>
      </c>
      <c r="C1312" s="256">
        <v>0.13855000000000001</v>
      </c>
      <c r="D1312" s="273">
        <v>1</v>
      </c>
      <c r="E1312" s="273">
        <v>0</v>
      </c>
      <c r="F1312" s="246">
        <v>11.4839</v>
      </c>
      <c r="G1312" s="246">
        <v>2.3717000000000001</v>
      </c>
      <c r="H1312" s="257"/>
      <c r="I1312" s="246">
        <v>1.5911</v>
      </c>
    </row>
    <row r="1313" spans="1:9">
      <c r="A1313" s="254" t="s">
        <v>471</v>
      </c>
      <c r="B1313" s="255" t="s">
        <v>472</v>
      </c>
      <c r="C1313" s="256">
        <v>0.13855000000000001</v>
      </c>
      <c r="D1313" s="273">
        <v>1</v>
      </c>
      <c r="E1313" s="273">
        <v>0</v>
      </c>
      <c r="F1313" s="246">
        <v>21.5489</v>
      </c>
      <c r="G1313" s="246">
        <v>21.290700000000001</v>
      </c>
      <c r="H1313" s="257"/>
      <c r="I1313" s="246">
        <v>2.9855999999999998</v>
      </c>
    </row>
    <row r="1314" spans="1:9" ht="15.75" thickBot="1">
      <c r="A1314" s="248"/>
      <c r="B1314" s="248"/>
      <c r="C1314" s="248"/>
      <c r="D1314" s="248"/>
      <c r="E1314" s="248"/>
      <c r="F1314" s="248"/>
      <c r="G1314" s="249" t="s">
        <v>259</v>
      </c>
      <c r="H1314" s="250"/>
      <c r="I1314" s="251">
        <v>4.5766999999999998</v>
      </c>
    </row>
    <row r="1315" spans="1:9" ht="15.75" thickBot="1">
      <c r="A1315" s="252" t="s">
        <v>260</v>
      </c>
      <c r="B1315" s="252"/>
      <c r="C1315" s="253" t="s">
        <v>244</v>
      </c>
      <c r="D1315" s="253" t="s">
        <v>261</v>
      </c>
      <c r="E1315" s="929" t="s">
        <v>246</v>
      </c>
      <c r="F1315" s="930"/>
      <c r="G1315" s="931" t="s">
        <v>262</v>
      </c>
      <c r="H1315" s="931"/>
      <c r="I1315" s="931"/>
    </row>
    <row r="1316" spans="1:9">
      <c r="A1316" s="254" t="s">
        <v>406</v>
      </c>
      <c r="B1316" s="255" t="s">
        <v>407</v>
      </c>
      <c r="C1316" s="256">
        <v>0.9</v>
      </c>
      <c r="D1316" s="254" t="s">
        <v>40</v>
      </c>
      <c r="E1316" s="257">
        <v>17.3733</v>
      </c>
      <c r="F1316" s="257"/>
      <c r="G1316" s="257"/>
      <c r="H1316" s="257"/>
      <c r="I1316" s="246">
        <v>15.635999999999999</v>
      </c>
    </row>
    <row r="1317" spans="1:9">
      <c r="A1317" s="254" t="s">
        <v>465</v>
      </c>
      <c r="B1317" s="255" t="s">
        <v>466</v>
      </c>
      <c r="C1317" s="256">
        <v>0.9</v>
      </c>
      <c r="D1317" s="254" t="s">
        <v>40</v>
      </c>
      <c r="E1317" s="257">
        <v>20.971800000000002</v>
      </c>
      <c r="F1317" s="257"/>
      <c r="G1317" s="257"/>
      <c r="H1317" s="257"/>
      <c r="I1317" s="246">
        <v>18.874600000000001</v>
      </c>
    </row>
    <row r="1318" spans="1:9">
      <c r="A1318" s="257"/>
      <c r="B1318" s="257"/>
      <c r="C1318" s="944" t="s">
        <v>265</v>
      </c>
      <c r="D1318" s="945"/>
      <c r="E1318" s="945"/>
      <c r="F1318" s="945"/>
      <c r="G1318" s="945"/>
      <c r="H1318" s="946">
        <v>34.510599999999997</v>
      </c>
      <c r="I1318" s="944"/>
    </row>
    <row r="1319" spans="1:9" ht="15.75" thickBot="1">
      <c r="A1319" s="248"/>
      <c r="B1319" s="248"/>
      <c r="C1319" s="933" t="s">
        <v>266</v>
      </c>
      <c r="D1319" s="934"/>
      <c r="E1319" s="934"/>
      <c r="F1319" s="934"/>
      <c r="G1319" s="934"/>
      <c r="H1319" s="249"/>
      <c r="I1319" s="251">
        <v>39.087299999999999</v>
      </c>
    </row>
    <row r="1320" spans="1:9">
      <c r="A1320" s="257"/>
      <c r="B1320" s="257"/>
      <c r="C1320" s="927" t="s">
        <v>267</v>
      </c>
      <c r="D1320" s="932"/>
      <c r="E1320" s="932"/>
      <c r="F1320" s="932"/>
      <c r="G1320" s="932"/>
      <c r="H1320" s="260"/>
      <c r="I1320" s="259">
        <v>39.087299999999999</v>
      </c>
    </row>
    <row r="1321" spans="1:9">
      <c r="A1321" s="257"/>
      <c r="B1321" s="257"/>
      <c r="C1321" s="258"/>
      <c r="D1321" s="258"/>
      <c r="E1321" s="258"/>
      <c r="F1321" s="258"/>
      <c r="G1321" s="260" t="s">
        <v>268</v>
      </c>
      <c r="H1321" s="258"/>
      <c r="I1321" s="246" t="s">
        <v>116</v>
      </c>
    </row>
    <row r="1322" spans="1:9" ht="15.75" thickBot="1">
      <c r="A1322" s="248"/>
      <c r="B1322" s="248"/>
      <c r="C1322" s="250"/>
      <c r="D1322" s="250"/>
      <c r="E1322" s="250"/>
      <c r="F1322" s="250"/>
      <c r="G1322" s="249" t="s">
        <v>269</v>
      </c>
      <c r="H1322" s="250"/>
      <c r="I1322" s="250" t="s">
        <v>116</v>
      </c>
    </row>
    <row r="1323" spans="1:9" ht="15.75" thickBot="1">
      <c r="A1323" s="252" t="s">
        <v>270</v>
      </c>
      <c r="B1323" s="252"/>
      <c r="C1323" s="253" t="s">
        <v>244</v>
      </c>
      <c r="D1323" s="253" t="s">
        <v>261</v>
      </c>
      <c r="E1323" s="931" t="s">
        <v>271</v>
      </c>
      <c r="F1323" s="931"/>
      <c r="G1323" s="931" t="s">
        <v>272</v>
      </c>
      <c r="H1323" s="931"/>
      <c r="I1323" s="931"/>
    </row>
    <row r="1324" spans="1:9">
      <c r="A1324" s="254" t="s">
        <v>473</v>
      </c>
      <c r="B1324" s="255" t="s">
        <v>474</v>
      </c>
      <c r="C1324" s="256">
        <v>1.8519999999999998E-2</v>
      </c>
      <c r="D1324" s="254" t="s">
        <v>164</v>
      </c>
      <c r="E1324" s="254"/>
      <c r="F1324" s="257" t="s">
        <v>874</v>
      </c>
      <c r="G1324" s="257"/>
      <c r="H1324" s="257"/>
      <c r="I1324" s="306">
        <v>0.1903</v>
      </c>
    </row>
    <row r="1325" spans="1:9">
      <c r="A1325" s="254" t="s">
        <v>475</v>
      </c>
      <c r="B1325" s="255" t="s">
        <v>476</v>
      </c>
      <c r="C1325" s="256">
        <v>0.11674</v>
      </c>
      <c r="D1325" s="254" t="s">
        <v>38</v>
      </c>
      <c r="E1325" s="254"/>
      <c r="F1325" s="257" t="s">
        <v>875</v>
      </c>
      <c r="G1325" s="257"/>
      <c r="H1325" s="257"/>
      <c r="I1325" s="306">
        <v>1.3146</v>
      </c>
    </row>
    <row r="1326" spans="1:9">
      <c r="A1326" s="254" t="s">
        <v>477</v>
      </c>
      <c r="B1326" s="255" t="s">
        <v>478</v>
      </c>
      <c r="C1326" s="256">
        <v>1.2329600000000001</v>
      </c>
      <c r="D1326" s="254" t="s">
        <v>20</v>
      </c>
      <c r="E1326" s="254"/>
      <c r="F1326" s="257" t="s">
        <v>876</v>
      </c>
      <c r="G1326" s="257"/>
      <c r="H1326" s="257"/>
      <c r="I1326" s="306">
        <v>4.7712000000000003</v>
      </c>
    </row>
    <row r="1327" spans="1:9">
      <c r="A1327" s="254" t="s">
        <v>467</v>
      </c>
      <c r="B1327" s="255" t="s">
        <v>468</v>
      </c>
      <c r="C1327" s="256">
        <v>0.40425</v>
      </c>
      <c r="D1327" s="254" t="s">
        <v>11</v>
      </c>
      <c r="E1327" s="254"/>
      <c r="F1327" s="257" t="s">
        <v>873</v>
      </c>
      <c r="G1327" s="257"/>
      <c r="H1327" s="257"/>
      <c r="I1327" s="306">
        <v>15.606</v>
      </c>
    </row>
    <row r="1328" spans="1:9" ht="15.75" thickBot="1">
      <c r="A1328" s="248"/>
      <c r="B1328" s="248"/>
      <c r="C1328" s="933" t="s">
        <v>273</v>
      </c>
      <c r="D1328" s="934"/>
      <c r="E1328" s="934"/>
      <c r="F1328" s="934"/>
      <c r="G1328" s="934"/>
      <c r="H1328" s="248"/>
      <c r="I1328" s="262">
        <v>21.882100000000001</v>
      </c>
    </row>
    <row r="1329" spans="1:11" ht="15.75" thickBot="1">
      <c r="A1329" s="252" t="s">
        <v>274</v>
      </c>
      <c r="B1329" s="252"/>
      <c r="C1329" s="253" t="s">
        <v>244</v>
      </c>
      <c r="D1329" s="253" t="s">
        <v>261</v>
      </c>
      <c r="E1329" s="931" t="s">
        <v>272</v>
      </c>
      <c r="F1329" s="931"/>
      <c r="G1329" s="931" t="s">
        <v>272</v>
      </c>
      <c r="H1329" s="931"/>
      <c r="I1329" s="931"/>
    </row>
    <row r="1330" spans="1:11" ht="15.75" thickBot="1">
      <c r="A1330" s="263"/>
      <c r="B1330" s="263"/>
      <c r="C1330" s="931" t="s">
        <v>276</v>
      </c>
      <c r="D1330" s="935"/>
      <c r="E1330" s="935"/>
      <c r="F1330" s="935"/>
      <c r="G1330" s="935"/>
      <c r="H1330" s="264"/>
      <c r="I1330" s="264"/>
    </row>
    <row r="1331" spans="1:11" ht="15.75" thickBot="1">
      <c r="A1331" s="252"/>
      <c r="B1331" s="252"/>
      <c r="C1331" s="265"/>
      <c r="D1331" s="265"/>
      <c r="E1331" s="265"/>
      <c r="F1331" s="265"/>
      <c r="G1331" s="265" t="s">
        <v>277</v>
      </c>
      <c r="H1331" s="265"/>
      <c r="I1331" s="266">
        <v>60.9694</v>
      </c>
    </row>
    <row r="1332" spans="1:11" ht="15.75" thickBot="1">
      <c r="A1332" s="252" t="s">
        <v>278</v>
      </c>
      <c r="B1332" s="252"/>
      <c r="C1332" s="253" t="s">
        <v>279</v>
      </c>
      <c r="D1332" s="253" t="s">
        <v>244</v>
      </c>
      <c r="E1332" s="253" t="s">
        <v>261</v>
      </c>
      <c r="F1332" s="931" t="s">
        <v>272</v>
      </c>
      <c r="G1332" s="931"/>
      <c r="H1332" s="931" t="s">
        <v>272</v>
      </c>
      <c r="I1332" s="931"/>
    </row>
    <row r="1333" spans="1:11">
      <c r="A1333" s="254" t="s">
        <v>475</v>
      </c>
      <c r="B1333" s="255" t="s">
        <v>479</v>
      </c>
      <c r="C1333" s="254">
        <v>5914655</v>
      </c>
      <c r="D1333" s="298">
        <v>1.2E-4</v>
      </c>
      <c r="E1333" s="254" t="s">
        <v>14</v>
      </c>
      <c r="F1333" s="254"/>
      <c r="G1333" s="246">
        <v>24.228899999999999</v>
      </c>
      <c r="H1333" s="258"/>
      <c r="I1333" s="246">
        <v>2.8999999999999998E-3</v>
      </c>
    </row>
    <row r="1334" spans="1:11">
      <c r="A1334" s="254" t="s">
        <v>477</v>
      </c>
      <c r="B1334" s="255" t="s">
        <v>480</v>
      </c>
      <c r="C1334" s="254">
        <v>5914655</v>
      </c>
      <c r="D1334" s="298">
        <v>3.0799999999999998E-3</v>
      </c>
      <c r="E1334" s="254" t="s">
        <v>14</v>
      </c>
      <c r="F1334" s="254"/>
      <c r="G1334" s="246">
        <v>24.228899999999999</v>
      </c>
      <c r="H1334" s="258"/>
      <c r="I1334" s="246">
        <v>7.46E-2</v>
      </c>
    </row>
    <row r="1335" spans="1:11">
      <c r="A1335" s="254" t="s">
        <v>467</v>
      </c>
      <c r="B1335" s="255" t="s">
        <v>469</v>
      </c>
      <c r="C1335" s="254">
        <v>5914655</v>
      </c>
      <c r="D1335" s="298">
        <v>1.0109999999999999E-2</v>
      </c>
      <c r="E1335" s="254" t="s">
        <v>14</v>
      </c>
      <c r="F1335" s="254"/>
      <c r="G1335" s="246">
        <v>24.228899999999999</v>
      </c>
      <c r="H1335" s="258"/>
      <c r="I1335" s="246">
        <v>0.245</v>
      </c>
    </row>
    <row r="1336" spans="1:11" ht="15.75" thickBot="1">
      <c r="A1336" s="270"/>
      <c r="B1336" s="270"/>
      <c r="C1336" s="933" t="s">
        <v>281</v>
      </c>
      <c r="D1336" s="933"/>
      <c r="E1336" s="933"/>
      <c r="F1336" s="933"/>
      <c r="G1336" s="933"/>
      <c r="H1336" s="249"/>
      <c r="I1336" s="251">
        <v>0.32250000000000001</v>
      </c>
    </row>
    <row r="1337" spans="1:11" ht="15.75" thickBot="1">
      <c r="A1337" s="936" t="s">
        <v>282</v>
      </c>
      <c r="B1337" s="936"/>
      <c r="C1337" s="938" t="s">
        <v>244</v>
      </c>
      <c r="D1337" s="938" t="s">
        <v>261</v>
      </c>
      <c r="E1337" s="940" t="s">
        <v>283</v>
      </c>
      <c r="F1337" s="940"/>
      <c r="G1337" s="940"/>
      <c r="H1337" s="271"/>
      <c r="I1337" s="938" t="s">
        <v>272</v>
      </c>
    </row>
    <row r="1338" spans="1:11" ht="15.75" thickBot="1">
      <c r="A1338" s="937"/>
      <c r="B1338" s="937"/>
      <c r="C1338" s="939"/>
      <c r="D1338" s="939"/>
      <c r="E1338" s="272" t="s">
        <v>284</v>
      </c>
      <c r="F1338" s="272" t="s">
        <v>285</v>
      </c>
      <c r="G1338" s="272" t="s">
        <v>286</v>
      </c>
      <c r="H1338" s="272"/>
      <c r="I1338" s="939"/>
    </row>
    <row r="1339" spans="1:11">
      <c r="A1339" s="254" t="s">
        <v>475</v>
      </c>
      <c r="B1339" s="255" t="s">
        <v>479</v>
      </c>
      <c r="C1339" s="256">
        <v>1.2E-4</v>
      </c>
      <c r="D1339" s="254" t="s">
        <v>287</v>
      </c>
      <c r="E1339" s="254"/>
      <c r="F1339" s="254"/>
      <c r="G1339" s="273">
        <v>60.01</v>
      </c>
      <c r="H1339" s="254"/>
      <c r="I1339" s="258">
        <v>3.5999999999999999E-3</v>
      </c>
      <c r="K1339" s="140">
        <v>5914479</v>
      </c>
    </row>
    <row r="1340" spans="1:11">
      <c r="A1340" s="254" t="s">
        <v>477</v>
      </c>
      <c r="B1340" s="255" t="s">
        <v>480</v>
      </c>
      <c r="C1340" s="256">
        <v>3.0799999999999998E-3</v>
      </c>
      <c r="D1340" s="254" t="s">
        <v>287</v>
      </c>
      <c r="E1340" s="254"/>
      <c r="F1340" s="254"/>
      <c r="G1340" s="273">
        <v>60.01</v>
      </c>
      <c r="H1340" s="254"/>
      <c r="I1340" s="258">
        <v>9.1300000000000006E-2</v>
      </c>
      <c r="K1340" s="140">
        <v>5914479</v>
      </c>
    </row>
    <row r="1341" spans="1:11">
      <c r="A1341" s="254" t="s">
        <v>467</v>
      </c>
      <c r="B1341" s="255" t="s">
        <v>469</v>
      </c>
      <c r="C1341" s="256">
        <v>1.0109999999999999E-2</v>
      </c>
      <c r="D1341" s="254" t="s">
        <v>287</v>
      </c>
      <c r="E1341" s="254"/>
      <c r="F1341" s="254"/>
      <c r="G1341" s="273">
        <v>60.01</v>
      </c>
      <c r="H1341" s="254"/>
      <c r="I1341" s="258">
        <v>0.29980000000000001</v>
      </c>
      <c r="K1341" s="140">
        <v>5914479</v>
      </c>
    </row>
    <row r="1342" spans="1:11">
      <c r="A1342" s="274"/>
      <c r="B1342" s="274"/>
      <c r="C1342" s="944" t="s">
        <v>288</v>
      </c>
      <c r="D1342" s="944"/>
      <c r="E1342" s="944"/>
      <c r="F1342" s="944"/>
      <c r="G1342" s="944"/>
      <c r="H1342" s="260"/>
      <c r="I1342" s="260">
        <v>0.3947</v>
      </c>
    </row>
    <row r="1343" spans="1:11" ht="16.5" thickBot="1">
      <c r="A1343" s="275"/>
      <c r="B1343" s="275"/>
      <c r="C1343" s="276"/>
      <c r="D1343" s="239">
        <v>3103302</v>
      </c>
      <c r="E1343" s="928" t="s">
        <v>289</v>
      </c>
      <c r="F1343" s="928"/>
      <c r="G1343" s="928"/>
      <c r="H1343" s="275"/>
      <c r="I1343" s="277">
        <v>61.686599999999999</v>
      </c>
    </row>
    <row r="1344" spans="1:11" ht="15.75" thickTop="1">
      <c r="A1344" s="230" t="s">
        <v>291</v>
      </c>
    </row>
    <row r="1345" spans="1:9" ht="23.25" thickBot="1">
      <c r="A1345" s="185" t="s">
        <v>237</v>
      </c>
      <c r="B1345" s="186"/>
      <c r="C1345" s="186"/>
      <c r="D1345" s="186"/>
      <c r="E1345" s="186"/>
      <c r="F1345" s="186"/>
      <c r="G1345" s="186"/>
      <c r="H1345" s="186"/>
      <c r="I1345" s="187" t="s">
        <v>214</v>
      </c>
    </row>
    <row r="1346" spans="1:9" ht="18.75" thickTop="1">
      <c r="A1346" s="188" t="s">
        <v>238</v>
      </c>
      <c r="B1346" s="188"/>
      <c r="C1346" s="188"/>
      <c r="D1346" s="188" t="s">
        <v>743</v>
      </c>
      <c r="E1346" s="188"/>
      <c r="F1346" s="188"/>
      <c r="G1346" s="189"/>
      <c r="H1346" s="190"/>
      <c r="I1346" s="188"/>
    </row>
    <row r="1347" spans="1:9" ht="15.75">
      <c r="A1347" s="191" t="s">
        <v>239</v>
      </c>
      <c r="B1347" s="191"/>
      <c r="C1347" s="191"/>
      <c r="D1347" s="191" t="s">
        <v>744</v>
      </c>
      <c r="E1347" s="191"/>
      <c r="F1347" s="191"/>
      <c r="G1347" s="192" t="s">
        <v>240</v>
      </c>
      <c r="H1347" s="193">
        <v>305.14</v>
      </c>
      <c r="I1347" s="194" t="s">
        <v>12</v>
      </c>
    </row>
    <row r="1348" spans="1:9" ht="16.5" thickBot="1">
      <c r="A1348" s="195">
        <v>2003844</v>
      </c>
      <c r="B1348" s="947" t="s">
        <v>180</v>
      </c>
      <c r="C1348" s="947"/>
      <c r="D1348" s="947"/>
      <c r="E1348" s="947"/>
      <c r="F1348" s="947"/>
      <c r="G1348" s="947"/>
      <c r="H1348" s="948" t="s">
        <v>242</v>
      </c>
      <c r="I1348" s="949"/>
    </row>
    <row r="1349" spans="1:9" ht="15.75" thickBot="1">
      <c r="A1349" s="920" t="s">
        <v>243</v>
      </c>
      <c r="B1349" s="920"/>
      <c r="C1349" s="922" t="s">
        <v>244</v>
      </c>
      <c r="D1349" s="950" t="s">
        <v>245</v>
      </c>
      <c r="E1349" s="950"/>
      <c r="F1349" s="950" t="s">
        <v>246</v>
      </c>
      <c r="G1349" s="950"/>
      <c r="H1349" s="196"/>
      <c r="I1349" s="196" t="s">
        <v>247</v>
      </c>
    </row>
    <row r="1350" spans="1:9" ht="15.75" thickBot="1">
      <c r="A1350" s="921"/>
      <c r="B1350" s="921"/>
      <c r="C1350" s="923"/>
      <c r="D1350" s="197" t="s">
        <v>248</v>
      </c>
      <c r="E1350" s="197" t="s">
        <v>249</v>
      </c>
      <c r="F1350" s="197" t="s">
        <v>250</v>
      </c>
      <c r="G1350" s="197" t="s">
        <v>251</v>
      </c>
      <c r="H1350" s="197"/>
      <c r="I1350" s="197" t="s">
        <v>252</v>
      </c>
    </row>
    <row r="1351" spans="1:9">
      <c r="A1351" s="198" t="s">
        <v>356</v>
      </c>
      <c r="B1351" s="199" t="s">
        <v>357</v>
      </c>
      <c r="C1351" s="200">
        <v>1</v>
      </c>
      <c r="D1351" s="201">
        <v>1</v>
      </c>
      <c r="E1351" s="201">
        <v>0</v>
      </c>
      <c r="F1351" s="202">
        <v>181.6138</v>
      </c>
      <c r="G1351" s="202">
        <v>76.433599999999998</v>
      </c>
      <c r="H1351" s="309"/>
      <c r="I1351" s="202">
        <v>181.6138</v>
      </c>
    </row>
    <row r="1352" spans="1:9" ht="15.75" thickBot="1">
      <c r="A1352" s="204"/>
      <c r="B1352" s="204"/>
      <c r="C1352" s="204"/>
      <c r="D1352" s="204"/>
      <c r="E1352" s="204"/>
      <c r="F1352" s="204"/>
      <c r="G1352" s="205" t="s">
        <v>259</v>
      </c>
      <c r="H1352" s="206"/>
      <c r="I1352" s="210">
        <v>181.6138</v>
      </c>
    </row>
    <row r="1353" spans="1:9" ht="15.75" thickBot="1">
      <c r="A1353" s="208" t="s">
        <v>260</v>
      </c>
      <c r="B1353" s="208"/>
      <c r="C1353" s="209" t="s">
        <v>244</v>
      </c>
      <c r="D1353" s="209" t="s">
        <v>261</v>
      </c>
      <c r="E1353" s="950" t="s">
        <v>246</v>
      </c>
      <c r="F1353" s="951"/>
      <c r="G1353" s="919" t="s">
        <v>262</v>
      </c>
      <c r="H1353" s="919"/>
      <c r="I1353" s="919"/>
    </row>
    <row r="1354" spans="1:9">
      <c r="A1354" s="198" t="s">
        <v>263</v>
      </c>
      <c r="B1354" s="199" t="s">
        <v>264</v>
      </c>
      <c r="C1354" s="200">
        <v>1</v>
      </c>
      <c r="D1354" s="198" t="s">
        <v>40</v>
      </c>
      <c r="E1354" s="309">
        <v>17.103000000000002</v>
      </c>
      <c r="F1354" s="309"/>
      <c r="G1354" s="309"/>
      <c r="H1354" s="309"/>
      <c r="I1354" s="202">
        <v>17.103000000000002</v>
      </c>
    </row>
    <row r="1355" spans="1:9">
      <c r="A1355" s="203"/>
      <c r="B1355" s="203"/>
      <c r="C1355" s="925" t="s">
        <v>265</v>
      </c>
      <c r="D1355" s="952"/>
      <c r="E1355" s="952"/>
      <c r="F1355" s="952"/>
      <c r="G1355" s="952"/>
      <c r="H1355" s="953">
        <v>17.103000000000002</v>
      </c>
      <c r="I1355" s="925"/>
    </row>
    <row r="1356" spans="1:9" ht="15.75" thickBot="1">
      <c r="A1356" s="204"/>
      <c r="B1356" s="204"/>
      <c r="C1356" s="915" t="s">
        <v>266</v>
      </c>
      <c r="D1356" s="916"/>
      <c r="E1356" s="916"/>
      <c r="F1356" s="916"/>
      <c r="G1356" s="916"/>
      <c r="H1356" s="206"/>
      <c r="I1356" s="210">
        <v>198.71680000000001</v>
      </c>
    </row>
    <row r="1357" spans="1:9">
      <c r="A1357" s="203"/>
      <c r="B1357" s="203"/>
      <c r="C1357" s="917" t="s">
        <v>267</v>
      </c>
      <c r="D1357" s="918"/>
      <c r="E1357" s="918"/>
      <c r="F1357" s="918"/>
      <c r="G1357" s="918"/>
      <c r="H1357" s="211"/>
      <c r="I1357" s="212">
        <v>0.6512</v>
      </c>
    </row>
    <row r="1358" spans="1:9">
      <c r="A1358" s="203"/>
      <c r="B1358" s="203"/>
      <c r="C1358" s="211"/>
      <c r="D1358" s="211"/>
      <c r="E1358" s="211"/>
      <c r="F1358" s="211"/>
      <c r="G1358" s="213" t="s">
        <v>268</v>
      </c>
      <c r="H1358" s="211">
        <v>3.5300000000000002E-3</v>
      </c>
      <c r="I1358" s="212">
        <v>2.3E-3</v>
      </c>
    </row>
    <row r="1359" spans="1:9" ht="15.75" thickBot="1">
      <c r="A1359" s="204"/>
      <c r="B1359" s="204"/>
      <c r="C1359" s="206"/>
      <c r="D1359" s="206"/>
      <c r="E1359" s="206"/>
      <c r="F1359" s="206"/>
      <c r="G1359" s="205" t="s">
        <v>269</v>
      </c>
      <c r="H1359" s="206"/>
      <c r="I1359" s="206" t="s">
        <v>116</v>
      </c>
    </row>
    <row r="1360" spans="1:9" ht="15.75" thickBot="1">
      <c r="A1360" s="208" t="s">
        <v>270</v>
      </c>
      <c r="B1360" s="208"/>
      <c r="C1360" s="209" t="s">
        <v>244</v>
      </c>
      <c r="D1360" s="209" t="s">
        <v>261</v>
      </c>
      <c r="E1360" s="919" t="s">
        <v>271</v>
      </c>
      <c r="F1360" s="919"/>
      <c r="G1360" s="919" t="s">
        <v>272</v>
      </c>
      <c r="H1360" s="919"/>
      <c r="I1360" s="919"/>
    </row>
    <row r="1361" spans="1:11">
      <c r="A1361" s="198" t="s">
        <v>172</v>
      </c>
      <c r="B1361" s="199" t="s">
        <v>482</v>
      </c>
      <c r="C1361" s="200">
        <v>1</v>
      </c>
      <c r="D1361" s="198" t="s">
        <v>12</v>
      </c>
      <c r="E1361" s="198"/>
      <c r="F1361" s="309" t="s">
        <v>877</v>
      </c>
      <c r="G1361" s="309"/>
      <c r="H1361" s="309"/>
      <c r="I1361" s="310">
        <v>93.499600000000001</v>
      </c>
    </row>
    <row r="1362" spans="1:11" ht="15.75" thickBot="1">
      <c r="A1362" s="204"/>
      <c r="B1362" s="204"/>
      <c r="C1362" s="915" t="s">
        <v>273</v>
      </c>
      <c r="D1362" s="916"/>
      <c r="E1362" s="916"/>
      <c r="F1362" s="916"/>
      <c r="G1362" s="916"/>
      <c r="H1362" s="204"/>
      <c r="I1362" s="302">
        <v>93.499600000000001</v>
      </c>
    </row>
    <row r="1363" spans="1:11" ht="15.75" thickBot="1">
      <c r="A1363" s="208" t="s">
        <v>274</v>
      </c>
      <c r="B1363" s="208"/>
      <c r="C1363" s="209" t="s">
        <v>244</v>
      </c>
      <c r="D1363" s="209" t="s">
        <v>261</v>
      </c>
      <c r="E1363" s="919" t="s">
        <v>272</v>
      </c>
      <c r="F1363" s="919"/>
      <c r="G1363" s="919" t="s">
        <v>272</v>
      </c>
      <c r="H1363" s="919"/>
      <c r="I1363" s="919"/>
    </row>
    <row r="1364" spans="1:11" ht="15.75" thickBot="1">
      <c r="A1364" s="214"/>
      <c r="B1364" s="214"/>
      <c r="C1364" s="919" t="s">
        <v>276</v>
      </c>
      <c r="D1364" s="955"/>
      <c r="E1364" s="955"/>
      <c r="F1364" s="955"/>
      <c r="G1364" s="955"/>
      <c r="H1364" s="292"/>
      <c r="I1364" s="292"/>
    </row>
    <row r="1365" spans="1:11" ht="15.75" thickBot="1">
      <c r="A1365" s="208"/>
      <c r="B1365" s="208"/>
      <c r="C1365" s="217"/>
      <c r="D1365" s="217"/>
      <c r="E1365" s="217"/>
      <c r="F1365" s="217"/>
      <c r="G1365" s="217" t="s">
        <v>277</v>
      </c>
      <c r="H1365" s="217"/>
      <c r="I1365" s="218">
        <v>94.153099999999995</v>
      </c>
    </row>
    <row r="1366" spans="1:11" ht="15.75" thickBot="1">
      <c r="A1366" s="208" t="s">
        <v>278</v>
      </c>
      <c r="B1366" s="208"/>
      <c r="C1366" s="209" t="s">
        <v>279</v>
      </c>
      <c r="D1366" s="209" t="s">
        <v>244</v>
      </c>
      <c r="E1366" s="209" t="s">
        <v>261</v>
      </c>
      <c r="F1366" s="919" t="s">
        <v>272</v>
      </c>
      <c r="G1366" s="919"/>
      <c r="H1366" s="919" t="s">
        <v>272</v>
      </c>
      <c r="I1366" s="919"/>
    </row>
    <row r="1367" spans="1:11">
      <c r="A1367" s="198" t="s">
        <v>172</v>
      </c>
      <c r="B1367" s="199" t="s">
        <v>501</v>
      </c>
      <c r="C1367" s="198">
        <v>5914647</v>
      </c>
      <c r="D1367" s="215">
        <v>1.5</v>
      </c>
      <c r="E1367" s="198" t="s">
        <v>14</v>
      </c>
      <c r="F1367" s="198"/>
      <c r="G1367" s="202">
        <v>1.1082000000000001</v>
      </c>
      <c r="H1367" s="211"/>
      <c r="I1367" s="202">
        <v>1.6623000000000001</v>
      </c>
    </row>
    <row r="1368" spans="1:11" ht="15.75" thickBot="1">
      <c r="A1368" s="219"/>
      <c r="B1368" s="219"/>
      <c r="C1368" s="915" t="s">
        <v>281</v>
      </c>
      <c r="D1368" s="915"/>
      <c r="E1368" s="915"/>
      <c r="F1368" s="915"/>
      <c r="G1368" s="915"/>
      <c r="H1368" s="205"/>
      <c r="I1368" s="210">
        <v>1.6623000000000001</v>
      </c>
    </row>
    <row r="1369" spans="1:11" ht="15.75" thickBot="1">
      <c r="A1369" s="920" t="s">
        <v>282</v>
      </c>
      <c r="B1369" s="920"/>
      <c r="C1369" s="922" t="s">
        <v>244</v>
      </c>
      <c r="D1369" s="922" t="s">
        <v>261</v>
      </c>
      <c r="E1369" s="924" t="s">
        <v>283</v>
      </c>
      <c r="F1369" s="924"/>
      <c r="G1369" s="924"/>
      <c r="H1369" s="220"/>
      <c r="I1369" s="922" t="s">
        <v>272</v>
      </c>
    </row>
    <row r="1370" spans="1:11" ht="15.75" thickBot="1">
      <c r="A1370" s="921"/>
      <c r="B1370" s="921"/>
      <c r="C1370" s="923"/>
      <c r="D1370" s="923"/>
      <c r="E1370" s="221" t="s">
        <v>284</v>
      </c>
      <c r="F1370" s="221" t="s">
        <v>285</v>
      </c>
      <c r="G1370" s="221" t="s">
        <v>286</v>
      </c>
      <c r="H1370" s="221"/>
      <c r="I1370" s="923"/>
    </row>
    <row r="1371" spans="1:11">
      <c r="A1371" s="198" t="s">
        <v>172</v>
      </c>
      <c r="B1371" s="199" t="s">
        <v>501</v>
      </c>
      <c r="C1371" s="200">
        <v>1.5</v>
      </c>
      <c r="D1371" s="198" t="s">
        <v>287</v>
      </c>
      <c r="E1371" s="198"/>
      <c r="F1371" s="198"/>
      <c r="G1371" s="201">
        <v>60.01</v>
      </c>
      <c r="H1371" s="198"/>
      <c r="I1371" s="296">
        <v>45.0075</v>
      </c>
      <c r="K1371" s="140">
        <v>5914389</v>
      </c>
    </row>
    <row r="1372" spans="1:11">
      <c r="A1372" s="223"/>
      <c r="B1372" s="223"/>
      <c r="C1372" s="925" t="s">
        <v>288</v>
      </c>
      <c r="D1372" s="925"/>
      <c r="E1372" s="925"/>
      <c r="F1372" s="925"/>
      <c r="G1372" s="925"/>
      <c r="H1372" s="213"/>
      <c r="I1372" s="297">
        <v>45.0075</v>
      </c>
    </row>
    <row r="1373" spans="1:11" ht="15.75" thickBot="1">
      <c r="A1373" s="225"/>
      <c r="B1373" s="225"/>
      <c r="C1373" s="226"/>
      <c r="D1373" s="226"/>
      <c r="E1373" s="926" t="s">
        <v>289</v>
      </c>
      <c r="F1373" s="926"/>
      <c r="G1373" s="926"/>
      <c r="H1373" s="225"/>
      <c r="I1373" s="301">
        <v>140.8229</v>
      </c>
    </row>
    <row r="1374" spans="1:11" ht="15.75" thickTop="1">
      <c r="A1374" s="223"/>
      <c r="B1374" s="223"/>
      <c r="C1374" s="213"/>
      <c r="D1374" s="213"/>
      <c r="E1374" s="213"/>
      <c r="F1374" s="213" t="s">
        <v>86</v>
      </c>
      <c r="G1374" s="228">
        <v>0.23619999999999999</v>
      </c>
      <c r="H1374" s="223"/>
      <c r="I1374" s="212">
        <v>33.2624</v>
      </c>
    </row>
    <row r="1375" spans="1:11" ht="16.5" thickBot="1">
      <c r="A1375" s="225"/>
      <c r="B1375" s="225"/>
      <c r="C1375" s="226"/>
      <c r="D1375" s="195">
        <v>2003844</v>
      </c>
      <c r="E1375" s="226"/>
      <c r="F1375" s="225"/>
      <c r="G1375" s="225" t="s">
        <v>290</v>
      </c>
      <c r="H1375" s="225"/>
      <c r="I1375" s="227">
        <v>174.09</v>
      </c>
    </row>
    <row r="1376" spans="1:11" ht="15.75" thickTop="1">
      <c r="A1376" s="230" t="s">
        <v>291</v>
      </c>
    </row>
    <row r="1377" spans="1:9" s="409" customFormat="1" ht="23.25" thickBot="1">
      <c r="A1377" s="185" t="s">
        <v>237</v>
      </c>
      <c r="B1377" s="186"/>
      <c r="C1377" s="186"/>
      <c r="D1377" s="186"/>
      <c r="E1377" s="186"/>
      <c r="F1377" s="186"/>
      <c r="G1377" s="186"/>
      <c r="H1377" s="186"/>
      <c r="I1377" s="187" t="s">
        <v>214</v>
      </c>
    </row>
    <row r="1378" spans="1:9" s="409" customFormat="1" ht="18.75" thickTop="1">
      <c r="A1378" s="188" t="s">
        <v>238</v>
      </c>
      <c r="B1378" s="188"/>
      <c r="C1378" s="188"/>
      <c r="D1378" s="188" t="s">
        <v>743</v>
      </c>
      <c r="E1378" s="188"/>
      <c r="F1378" s="188"/>
      <c r="G1378" s="189"/>
      <c r="H1378" s="190"/>
      <c r="I1378" s="188"/>
    </row>
    <row r="1379" spans="1:9" s="409" customFormat="1" ht="15.75">
      <c r="A1379" s="191" t="s">
        <v>239</v>
      </c>
      <c r="B1379" s="191"/>
      <c r="C1379" s="191"/>
      <c r="D1379" s="191" t="s">
        <v>744</v>
      </c>
      <c r="E1379" s="191"/>
      <c r="F1379" s="191"/>
      <c r="G1379" s="192" t="s">
        <v>240</v>
      </c>
      <c r="H1379" s="193">
        <v>230.19</v>
      </c>
      <c r="I1379" s="194" t="s">
        <v>12</v>
      </c>
    </row>
    <row r="1380" spans="1:9" s="409" customFormat="1" ht="40.5" customHeight="1" thickBot="1">
      <c r="A1380" s="195">
        <v>5502114</v>
      </c>
      <c r="B1380" s="947" t="s">
        <v>647</v>
      </c>
      <c r="C1380" s="947"/>
      <c r="D1380" s="947"/>
      <c r="E1380" s="947"/>
      <c r="F1380" s="947"/>
      <c r="G1380" s="947"/>
      <c r="H1380" s="948" t="s">
        <v>242</v>
      </c>
      <c r="I1380" s="949"/>
    </row>
    <row r="1381" spans="1:9" s="409" customFormat="1" ht="15.75" thickBot="1">
      <c r="A1381" s="920" t="s">
        <v>243</v>
      </c>
      <c r="B1381" s="920"/>
      <c r="C1381" s="922" t="s">
        <v>244</v>
      </c>
      <c r="D1381" s="950" t="s">
        <v>245</v>
      </c>
      <c r="E1381" s="950"/>
      <c r="F1381" s="950" t="s">
        <v>246</v>
      </c>
      <c r="G1381" s="950"/>
      <c r="H1381" s="196"/>
      <c r="I1381" s="196" t="s">
        <v>247</v>
      </c>
    </row>
    <row r="1382" spans="1:9" s="409" customFormat="1" ht="15.75" thickBot="1">
      <c r="A1382" s="921"/>
      <c r="B1382" s="921"/>
      <c r="C1382" s="923"/>
      <c r="D1382" s="197" t="s">
        <v>248</v>
      </c>
      <c r="E1382" s="197" t="s">
        <v>249</v>
      </c>
      <c r="F1382" s="197" t="s">
        <v>250</v>
      </c>
      <c r="G1382" s="197" t="s">
        <v>251</v>
      </c>
      <c r="H1382" s="197"/>
      <c r="I1382" s="197" t="s">
        <v>252</v>
      </c>
    </row>
    <row r="1383" spans="1:9" s="409" customFormat="1">
      <c r="A1383" s="198" t="s">
        <v>499</v>
      </c>
      <c r="B1383" s="199" t="s">
        <v>648</v>
      </c>
      <c r="C1383" s="200">
        <v>5</v>
      </c>
      <c r="D1383" s="201">
        <v>0.96</v>
      </c>
      <c r="E1383" s="201">
        <v>0.04</v>
      </c>
      <c r="F1383" s="408">
        <v>189.69659999999999</v>
      </c>
      <c r="G1383" s="408">
        <v>20.4057</v>
      </c>
      <c r="H1383" s="203"/>
      <c r="I1383" s="408">
        <v>914.62480000000005</v>
      </c>
    </row>
    <row r="1384" spans="1:9" s="409" customFormat="1" ht="29.25">
      <c r="A1384" s="198" t="s">
        <v>364</v>
      </c>
      <c r="B1384" s="199" t="s">
        <v>365</v>
      </c>
      <c r="C1384" s="200">
        <v>1</v>
      </c>
      <c r="D1384" s="201">
        <v>1</v>
      </c>
      <c r="E1384" s="201">
        <v>0</v>
      </c>
      <c r="F1384" s="408">
        <v>197.23339999999999</v>
      </c>
      <c r="G1384" s="408">
        <v>87.448099999999997</v>
      </c>
      <c r="H1384" s="203"/>
      <c r="I1384" s="408">
        <v>197.23339999999999</v>
      </c>
    </row>
    <row r="1385" spans="1:9" s="409" customFormat="1" ht="15.75" thickBot="1">
      <c r="A1385" s="204"/>
      <c r="B1385" s="204"/>
      <c r="C1385" s="204"/>
      <c r="D1385" s="204"/>
      <c r="E1385" s="204"/>
      <c r="F1385" s="204"/>
      <c r="G1385" s="401" t="s">
        <v>259</v>
      </c>
      <c r="H1385" s="403"/>
      <c r="I1385" s="210">
        <v>1111.8581999999999</v>
      </c>
    </row>
    <row r="1386" spans="1:9" s="409" customFormat="1" ht="15.75" thickBot="1">
      <c r="A1386" s="405" t="s">
        <v>260</v>
      </c>
      <c r="B1386" s="405"/>
      <c r="C1386" s="404" t="s">
        <v>244</v>
      </c>
      <c r="D1386" s="404" t="s">
        <v>261</v>
      </c>
      <c r="E1386" s="950" t="s">
        <v>246</v>
      </c>
      <c r="F1386" s="951"/>
      <c r="G1386" s="919" t="s">
        <v>262</v>
      </c>
      <c r="H1386" s="919"/>
      <c r="I1386" s="919"/>
    </row>
    <row r="1387" spans="1:9" s="409" customFormat="1">
      <c r="A1387" s="198" t="s">
        <v>263</v>
      </c>
      <c r="B1387" s="199" t="s">
        <v>264</v>
      </c>
      <c r="C1387" s="200">
        <v>1</v>
      </c>
      <c r="D1387" s="198" t="s">
        <v>40</v>
      </c>
      <c r="E1387" s="203">
        <v>17.103000000000002</v>
      </c>
      <c r="F1387" s="203"/>
      <c r="G1387" s="203"/>
      <c r="H1387" s="203"/>
      <c r="I1387" s="408">
        <v>17.103000000000002</v>
      </c>
    </row>
    <row r="1388" spans="1:9" s="409" customFormat="1">
      <c r="A1388" s="203"/>
      <c r="B1388" s="203"/>
      <c r="C1388" s="925" t="s">
        <v>265</v>
      </c>
      <c r="D1388" s="952"/>
      <c r="E1388" s="952"/>
      <c r="F1388" s="952"/>
      <c r="G1388" s="952"/>
      <c r="H1388" s="953">
        <v>17.103000000000002</v>
      </c>
      <c r="I1388" s="925"/>
    </row>
    <row r="1389" spans="1:9" s="409" customFormat="1" ht="15.75" thickBot="1">
      <c r="A1389" s="204"/>
      <c r="B1389" s="204"/>
      <c r="C1389" s="915" t="s">
        <v>266</v>
      </c>
      <c r="D1389" s="916"/>
      <c r="E1389" s="916"/>
      <c r="F1389" s="916"/>
      <c r="G1389" s="916"/>
      <c r="H1389" s="403"/>
      <c r="I1389" s="210">
        <v>1128.9612</v>
      </c>
    </row>
    <row r="1390" spans="1:9" s="409" customFormat="1">
      <c r="A1390" s="203"/>
      <c r="B1390" s="203"/>
      <c r="C1390" s="917" t="s">
        <v>267</v>
      </c>
      <c r="D1390" s="918"/>
      <c r="E1390" s="918"/>
      <c r="F1390" s="918"/>
      <c r="G1390" s="918"/>
      <c r="H1390" s="406"/>
      <c r="I1390" s="407">
        <v>4.9044999999999996</v>
      </c>
    </row>
    <row r="1391" spans="1:9" s="409" customFormat="1">
      <c r="A1391" s="203"/>
      <c r="B1391" s="203"/>
      <c r="C1391" s="406"/>
      <c r="D1391" s="406"/>
      <c r="E1391" s="406"/>
      <c r="F1391" s="406"/>
      <c r="G1391" s="398" t="s">
        <v>268</v>
      </c>
      <c r="H1391" s="406">
        <v>0.12280000000000001</v>
      </c>
      <c r="I1391" s="407">
        <v>0.60229999999999995</v>
      </c>
    </row>
    <row r="1392" spans="1:9" s="409" customFormat="1" ht="15.75" thickBot="1">
      <c r="A1392" s="204"/>
      <c r="B1392" s="204"/>
      <c r="C1392" s="403"/>
      <c r="D1392" s="403"/>
      <c r="E1392" s="403"/>
      <c r="F1392" s="403"/>
      <c r="G1392" s="401" t="s">
        <v>269</v>
      </c>
      <c r="H1392" s="403"/>
      <c r="I1392" s="403" t="s">
        <v>116</v>
      </c>
    </row>
    <row r="1393" spans="1:11" s="409" customFormat="1" ht="15.75" thickBot="1">
      <c r="A1393" s="405" t="s">
        <v>270</v>
      </c>
      <c r="B1393" s="405"/>
      <c r="C1393" s="404" t="s">
        <v>244</v>
      </c>
      <c r="D1393" s="404" t="s">
        <v>261</v>
      </c>
      <c r="E1393" s="919" t="s">
        <v>271</v>
      </c>
      <c r="F1393" s="919"/>
      <c r="G1393" s="919" t="s">
        <v>272</v>
      </c>
      <c r="H1393" s="919"/>
      <c r="I1393" s="919"/>
    </row>
    <row r="1394" spans="1:11" s="409" customFormat="1" ht="15.75" thickBot="1">
      <c r="A1394" s="214"/>
      <c r="B1394" s="214"/>
      <c r="C1394" s="919" t="s">
        <v>273</v>
      </c>
      <c r="D1394" s="955"/>
      <c r="E1394" s="955"/>
      <c r="F1394" s="955"/>
      <c r="G1394" s="955"/>
      <c r="H1394" s="214"/>
      <c r="I1394" s="214"/>
    </row>
    <row r="1395" spans="1:11" s="409" customFormat="1" ht="15.75" thickBot="1">
      <c r="A1395" s="405" t="s">
        <v>274</v>
      </c>
      <c r="B1395" s="405"/>
      <c r="C1395" s="404" t="s">
        <v>244</v>
      </c>
      <c r="D1395" s="404" t="s">
        <v>261</v>
      </c>
      <c r="E1395" s="919" t="s">
        <v>272</v>
      </c>
      <c r="F1395" s="919"/>
      <c r="G1395" s="919" t="s">
        <v>272</v>
      </c>
      <c r="H1395" s="919"/>
      <c r="I1395" s="919"/>
    </row>
    <row r="1396" spans="1:11" s="409" customFormat="1">
      <c r="A1396" s="285"/>
      <c r="B1396" s="286"/>
      <c r="C1396" s="295"/>
      <c r="D1396" s="285" t="s">
        <v>12</v>
      </c>
      <c r="E1396" s="285"/>
      <c r="F1396" s="289"/>
      <c r="G1396" s="290"/>
      <c r="H1396" s="290"/>
      <c r="I1396" s="291">
        <v>0</v>
      </c>
    </row>
    <row r="1397" spans="1:11" s="409" customFormat="1" ht="15.75" thickBot="1">
      <c r="A1397" s="204"/>
      <c r="B1397" s="204"/>
      <c r="C1397" s="915" t="s">
        <v>276</v>
      </c>
      <c r="D1397" s="916"/>
      <c r="E1397" s="916"/>
      <c r="F1397" s="916"/>
      <c r="G1397" s="916"/>
      <c r="H1397" s="403"/>
      <c r="I1397" s="210">
        <v>0</v>
      </c>
    </row>
    <row r="1398" spans="1:11" s="409" customFormat="1" ht="15.75" thickBot="1">
      <c r="A1398" s="405"/>
      <c r="B1398" s="405"/>
      <c r="C1398" s="400"/>
      <c r="D1398" s="400"/>
      <c r="E1398" s="400"/>
      <c r="F1398" s="400"/>
      <c r="G1398" s="400" t="s">
        <v>277</v>
      </c>
      <c r="H1398" s="400"/>
      <c r="I1398" s="218">
        <v>5.5068000000000001</v>
      </c>
    </row>
    <row r="1399" spans="1:11" s="409" customFormat="1" ht="15.75" thickBot="1">
      <c r="A1399" s="405" t="s">
        <v>278</v>
      </c>
      <c r="B1399" s="405"/>
      <c r="C1399" s="404" t="s">
        <v>279</v>
      </c>
      <c r="D1399" s="404" t="s">
        <v>244</v>
      </c>
      <c r="E1399" s="404" t="s">
        <v>261</v>
      </c>
      <c r="F1399" s="919" t="s">
        <v>272</v>
      </c>
      <c r="G1399" s="919"/>
      <c r="H1399" s="919" t="s">
        <v>272</v>
      </c>
      <c r="I1399" s="919"/>
    </row>
    <row r="1400" spans="1:11" s="409" customFormat="1">
      <c r="A1400" s="198"/>
      <c r="B1400" s="199"/>
      <c r="C1400" s="198"/>
      <c r="D1400" s="215"/>
      <c r="E1400" s="198"/>
      <c r="F1400" s="198"/>
      <c r="G1400" s="408"/>
      <c r="H1400" s="406"/>
      <c r="I1400" s="408"/>
    </row>
    <row r="1401" spans="1:11" s="409" customFormat="1" ht="15.75" thickBot="1">
      <c r="A1401" s="219"/>
      <c r="B1401" s="219"/>
      <c r="C1401" s="915" t="s">
        <v>281</v>
      </c>
      <c r="D1401" s="915"/>
      <c r="E1401" s="915"/>
      <c r="F1401" s="915"/>
      <c r="G1401" s="915"/>
      <c r="H1401" s="401"/>
      <c r="I1401" s="210">
        <v>0</v>
      </c>
    </row>
    <row r="1402" spans="1:11" s="409" customFormat="1" ht="15.75" thickBot="1">
      <c r="A1402" s="920" t="s">
        <v>282</v>
      </c>
      <c r="B1402" s="920"/>
      <c r="C1402" s="922" t="s">
        <v>244</v>
      </c>
      <c r="D1402" s="922" t="s">
        <v>261</v>
      </c>
      <c r="E1402" s="924" t="s">
        <v>283</v>
      </c>
      <c r="F1402" s="924"/>
      <c r="G1402" s="924"/>
      <c r="H1402" s="220"/>
      <c r="I1402" s="922" t="s">
        <v>272</v>
      </c>
    </row>
    <row r="1403" spans="1:11" s="409" customFormat="1" ht="15.75" thickBot="1">
      <c r="A1403" s="921"/>
      <c r="B1403" s="921"/>
      <c r="C1403" s="923"/>
      <c r="D1403" s="923"/>
      <c r="E1403" s="402" t="s">
        <v>284</v>
      </c>
      <c r="F1403" s="402" t="s">
        <v>285</v>
      </c>
      <c r="G1403" s="402" t="s">
        <v>286</v>
      </c>
      <c r="H1403" s="402"/>
      <c r="I1403" s="923"/>
    </row>
    <row r="1404" spans="1:11" s="409" customFormat="1">
      <c r="A1404" s="198"/>
      <c r="B1404" s="199"/>
      <c r="C1404" s="200"/>
      <c r="D1404" s="198"/>
      <c r="E1404" s="198"/>
      <c r="F1404" s="198"/>
      <c r="G1404" s="201"/>
      <c r="H1404" s="198"/>
      <c r="I1404" s="296"/>
      <c r="K1404" s="409">
        <v>5914389</v>
      </c>
    </row>
    <row r="1405" spans="1:11" s="409" customFormat="1">
      <c r="A1405" s="223"/>
      <c r="B1405" s="223"/>
      <c r="C1405" s="925" t="s">
        <v>288</v>
      </c>
      <c r="D1405" s="925"/>
      <c r="E1405" s="925"/>
      <c r="F1405" s="925"/>
      <c r="G1405" s="925"/>
      <c r="H1405" s="398"/>
      <c r="I1405" s="297">
        <v>0</v>
      </c>
    </row>
    <row r="1406" spans="1:11" s="409" customFormat="1" ht="15.75" thickBot="1">
      <c r="A1406" s="225"/>
      <c r="B1406" s="225"/>
      <c r="C1406" s="399"/>
      <c r="D1406" s="399"/>
      <c r="E1406" s="926" t="s">
        <v>289</v>
      </c>
      <c r="F1406" s="926"/>
      <c r="G1406" s="926"/>
      <c r="H1406" s="225"/>
      <c r="I1406" s="227">
        <v>5.51</v>
      </c>
    </row>
    <row r="1407" spans="1:11" s="409" customFormat="1" ht="15.75" thickTop="1">
      <c r="A1407" s="223"/>
      <c r="B1407" s="223"/>
      <c r="C1407" s="398"/>
      <c r="D1407" s="398"/>
      <c r="E1407" s="398"/>
      <c r="F1407" s="398" t="s">
        <v>86</v>
      </c>
      <c r="G1407" s="228">
        <v>0.23619999999999999</v>
      </c>
      <c r="H1407" s="223"/>
      <c r="I1407" s="407">
        <v>1.3015000000000001</v>
      </c>
    </row>
    <row r="1408" spans="1:11" s="409" customFormat="1" ht="16.5" thickBot="1">
      <c r="A1408" s="225"/>
      <c r="B1408" s="225"/>
      <c r="C1408" s="399"/>
      <c r="D1408" s="195">
        <v>5502114</v>
      </c>
      <c r="E1408" s="399"/>
      <c r="F1408" s="225"/>
      <c r="G1408" s="225" t="s">
        <v>290</v>
      </c>
      <c r="H1408" s="225"/>
      <c r="I1408" s="227">
        <v>6.81</v>
      </c>
    </row>
    <row r="1409" spans="1:9" s="409" customFormat="1" ht="15.75" thickTop="1">
      <c r="A1409" s="230" t="s">
        <v>291</v>
      </c>
    </row>
    <row r="1410" spans="1:9" s="409" customFormat="1" ht="23.25" thickBot="1">
      <c r="A1410" s="185" t="s">
        <v>237</v>
      </c>
      <c r="B1410" s="186"/>
      <c r="C1410" s="186"/>
      <c r="D1410" s="186"/>
      <c r="E1410" s="186"/>
      <c r="F1410" s="186"/>
      <c r="G1410" s="186"/>
      <c r="H1410" s="186"/>
      <c r="I1410" s="187" t="s">
        <v>214</v>
      </c>
    </row>
    <row r="1411" spans="1:9" s="409" customFormat="1" ht="18.75" thickTop="1">
      <c r="A1411" s="188" t="s">
        <v>238</v>
      </c>
      <c r="B1411" s="188"/>
      <c r="C1411" s="188"/>
      <c r="D1411" s="188" t="s">
        <v>743</v>
      </c>
      <c r="E1411" s="188"/>
      <c r="F1411" s="188"/>
      <c r="G1411" s="189"/>
      <c r="H1411" s="190"/>
      <c r="I1411" s="188"/>
    </row>
    <row r="1412" spans="1:9" s="409" customFormat="1" ht="15.75">
      <c r="A1412" s="191" t="s">
        <v>239</v>
      </c>
      <c r="B1412" s="191"/>
      <c r="C1412" s="191"/>
      <c r="D1412" s="191" t="s">
        <v>744</v>
      </c>
      <c r="E1412" s="191"/>
      <c r="F1412" s="191"/>
      <c r="G1412" s="192" t="s">
        <v>240</v>
      </c>
      <c r="H1412" s="193">
        <v>146.66999999999999</v>
      </c>
      <c r="I1412" s="194" t="s">
        <v>12</v>
      </c>
    </row>
    <row r="1413" spans="1:9" s="409" customFormat="1" ht="40.5" customHeight="1" thickBot="1">
      <c r="A1413" s="195">
        <v>4413942</v>
      </c>
      <c r="B1413" s="947" t="s">
        <v>646</v>
      </c>
      <c r="C1413" s="947"/>
      <c r="D1413" s="947"/>
      <c r="E1413" s="947"/>
      <c r="F1413" s="947"/>
      <c r="G1413" s="947"/>
      <c r="H1413" s="948" t="s">
        <v>242</v>
      </c>
      <c r="I1413" s="949"/>
    </row>
    <row r="1414" spans="1:9" s="409" customFormat="1" ht="15.75" thickBot="1">
      <c r="A1414" s="920" t="s">
        <v>243</v>
      </c>
      <c r="B1414" s="920"/>
      <c r="C1414" s="922" t="s">
        <v>244</v>
      </c>
      <c r="D1414" s="950" t="s">
        <v>245</v>
      </c>
      <c r="E1414" s="950"/>
      <c r="F1414" s="950" t="s">
        <v>246</v>
      </c>
      <c r="G1414" s="950"/>
      <c r="H1414" s="196"/>
      <c r="I1414" s="196" t="s">
        <v>247</v>
      </c>
    </row>
    <row r="1415" spans="1:9" s="409" customFormat="1" ht="15.75" thickBot="1">
      <c r="A1415" s="921"/>
      <c r="B1415" s="921"/>
      <c r="C1415" s="923"/>
      <c r="D1415" s="197" t="s">
        <v>248</v>
      </c>
      <c r="E1415" s="197" t="s">
        <v>249</v>
      </c>
      <c r="F1415" s="197" t="s">
        <v>250</v>
      </c>
      <c r="G1415" s="197" t="s">
        <v>251</v>
      </c>
      <c r="H1415" s="197"/>
      <c r="I1415" s="197" t="s">
        <v>252</v>
      </c>
    </row>
    <row r="1416" spans="1:9" s="409" customFormat="1">
      <c r="A1416" s="198" t="s">
        <v>491</v>
      </c>
      <c r="B1416" s="199" t="s">
        <v>492</v>
      </c>
      <c r="C1416" s="200">
        <v>1</v>
      </c>
      <c r="D1416" s="201">
        <v>1</v>
      </c>
      <c r="E1416" s="201">
        <v>0</v>
      </c>
      <c r="F1416" s="408">
        <v>192.4436</v>
      </c>
      <c r="G1416" s="408">
        <v>73.248699999999999</v>
      </c>
      <c r="H1416" s="203"/>
      <c r="I1416" s="408">
        <v>192.4436</v>
      </c>
    </row>
    <row r="1417" spans="1:9" s="409" customFormat="1" ht="15.75" thickBot="1">
      <c r="A1417" s="204"/>
      <c r="B1417" s="204"/>
      <c r="C1417" s="204"/>
      <c r="D1417" s="204"/>
      <c r="E1417" s="204"/>
      <c r="F1417" s="204"/>
      <c r="G1417" s="401" t="s">
        <v>259</v>
      </c>
      <c r="H1417" s="403"/>
      <c r="I1417" s="210">
        <v>192.4436</v>
      </c>
    </row>
    <row r="1418" spans="1:9" s="409" customFormat="1" ht="15.75" thickBot="1">
      <c r="A1418" s="405" t="s">
        <v>260</v>
      </c>
      <c r="B1418" s="405"/>
      <c r="C1418" s="404" t="s">
        <v>244</v>
      </c>
      <c r="D1418" s="404" t="s">
        <v>261</v>
      </c>
      <c r="E1418" s="950" t="s">
        <v>246</v>
      </c>
      <c r="F1418" s="951"/>
      <c r="G1418" s="919" t="s">
        <v>262</v>
      </c>
      <c r="H1418" s="919"/>
      <c r="I1418" s="919"/>
    </row>
    <row r="1419" spans="1:9" s="409" customFormat="1">
      <c r="A1419" s="198" t="s">
        <v>263</v>
      </c>
      <c r="B1419" s="199" t="s">
        <v>264</v>
      </c>
      <c r="C1419" s="200">
        <v>1</v>
      </c>
      <c r="D1419" s="198" t="s">
        <v>40</v>
      </c>
      <c r="E1419" s="203">
        <v>17.103000000000002</v>
      </c>
      <c r="F1419" s="203"/>
      <c r="G1419" s="203"/>
      <c r="H1419" s="203"/>
      <c r="I1419" s="408">
        <v>17.103000000000002</v>
      </c>
    </row>
    <row r="1420" spans="1:9" s="409" customFormat="1">
      <c r="A1420" s="203"/>
      <c r="B1420" s="203"/>
      <c r="C1420" s="925" t="s">
        <v>265</v>
      </c>
      <c r="D1420" s="952"/>
      <c r="E1420" s="952"/>
      <c r="F1420" s="952"/>
      <c r="G1420" s="952"/>
      <c r="H1420" s="953">
        <v>17.103000000000002</v>
      </c>
      <c r="I1420" s="925"/>
    </row>
    <row r="1421" spans="1:9" s="409" customFormat="1" ht="15.75" thickBot="1">
      <c r="A1421" s="204"/>
      <c r="B1421" s="204"/>
      <c r="C1421" s="915" t="s">
        <v>266</v>
      </c>
      <c r="D1421" s="916"/>
      <c r="E1421" s="916"/>
      <c r="F1421" s="916"/>
      <c r="G1421" s="916"/>
      <c r="H1421" s="403"/>
      <c r="I1421" s="210">
        <v>209.54660000000001</v>
      </c>
    </row>
    <row r="1422" spans="1:9" s="409" customFormat="1">
      <c r="A1422" s="203"/>
      <c r="B1422" s="203"/>
      <c r="C1422" s="917" t="s">
        <v>267</v>
      </c>
      <c r="D1422" s="918"/>
      <c r="E1422" s="918"/>
      <c r="F1422" s="918"/>
      <c r="G1422" s="918"/>
      <c r="H1422" s="406"/>
      <c r="I1422" s="407">
        <v>1.4287000000000001</v>
      </c>
    </row>
    <row r="1423" spans="1:9" s="409" customFormat="1">
      <c r="A1423" s="203"/>
      <c r="B1423" s="203"/>
      <c r="C1423" s="406"/>
      <c r="D1423" s="406"/>
      <c r="E1423" s="406"/>
      <c r="F1423" s="406"/>
      <c r="G1423" s="398" t="s">
        <v>268</v>
      </c>
      <c r="H1423" s="406">
        <v>3.73E-2</v>
      </c>
      <c r="I1423" s="407">
        <v>5.33E-2</v>
      </c>
    </row>
    <row r="1424" spans="1:9" s="409" customFormat="1" ht="15.75" thickBot="1">
      <c r="A1424" s="204"/>
      <c r="B1424" s="204"/>
      <c r="C1424" s="403"/>
      <c r="D1424" s="403"/>
      <c r="E1424" s="403"/>
      <c r="F1424" s="403"/>
      <c r="G1424" s="401" t="s">
        <v>269</v>
      </c>
      <c r="H1424" s="403"/>
      <c r="I1424" s="403" t="s">
        <v>116</v>
      </c>
    </row>
    <row r="1425" spans="1:11" s="409" customFormat="1" ht="15.75" thickBot="1">
      <c r="A1425" s="405" t="s">
        <v>270</v>
      </c>
      <c r="B1425" s="405"/>
      <c r="C1425" s="404" t="s">
        <v>244</v>
      </c>
      <c r="D1425" s="404" t="s">
        <v>261</v>
      </c>
      <c r="E1425" s="919" t="s">
        <v>271</v>
      </c>
      <c r="F1425" s="919"/>
      <c r="G1425" s="919" t="s">
        <v>272</v>
      </c>
      <c r="H1425" s="919"/>
      <c r="I1425" s="919"/>
    </row>
    <row r="1426" spans="1:11" s="409" customFormat="1" ht="15.75" thickBot="1">
      <c r="A1426" s="214"/>
      <c r="B1426" s="214"/>
      <c r="C1426" s="919" t="s">
        <v>273</v>
      </c>
      <c r="D1426" s="955"/>
      <c r="E1426" s="955"/>
      <c r="F1426" s="955"/>
      <c r="G1426" s="955"/>
      <c r="H1426" s="214"/>
      <c r="I1426" s="214"/>
    </row>
    <row r="1427" spans="1:11" s="409" customFormat="1" ht="15.75" thickBot="1">
      <c r="A1427" s="405" t="s">
        <v>274</v>
      </c>
      <c r="B1427" s="405"/>
      <c r="C1427" s="404" t="s">
        <v>244</v>
      </c>
      <c r="D1427" s="404" t="s">
        <v>261</v>
      </c>
      <c r="E1427" s="919" t="s">
        <v>272</v>
      </c>
      <c r="F1427" s="919"/>
      <c r="G1427" s="919" t="s">
        <v>272</v>
      </c>
      <c r="H1427" s="919"/>
      <c r="I1427" s="919"/>
    </row>
    <row r="1428" spans="1:11" s="409" customFormat="1">
      <c r="A1428" s="285"/>
      <c r="B1428" s="286"/>
      <c r="C1428" s="295"/>
      <c r="D1428" s="285" t="s">
        <v>12</v>
      </c>
      <c r="E1428" s="285"/>
      <c r="F1428" s="289"/>
      <c r="G1428" s="290"/>
      <c r="H1428" s="290"/>
      <c r="I1428" s="291">
        <v>0</v>
      </c>
    </row>
    <row r="1429" spans="1:11" s="409" customFormat="1" ht="15.75" thickBot="1">
      <c r="A1429" s="204"/>
      <c r="B1429" s="204"/>
      <c r="C1429" s="915" t="s">
        <v>276</v>
      </c>
      <c r="D1429" s="916"/>
      <c r="E1429" s="916"/>
      <c r="F1429" s="916"/>
      <c r="G1429" s="916"/>
      <c r="H1429" s="403"/>
      <c r="I1429" s="210">
        <v>0</v>
      </c>
    </row>
    <row r="1430" spans="1:11" s="409" customFormat="1" ht="15.75" thickBot="1">
      <c r="A1430" s="405"/>
      <c r="B1430" s="405"/>
      <c r="C1430" s="400"/>
      <c r="D1430" s="400"/>
      <c r="E1430" s="400"/>
      <c r="F1430" s="400"/>
      <c r="G1430" s="400" t="s">
        <v>277</v>
      </c>
      <c r="H1430" s="400"/>
      <c r="I1430" s="218">
        <v>1.482</v>
      </c>
    </row>
    <row r="1431" spans="1:11" s="409" customFormat="1" ht="15.75" thickBot="1">
      <c r="A1431" s="405" t="s">
        <v>278</v>
      </c>
      <c r="B1431" s="405"/>
      <c r="C1431" s="404" t="s">
        <v>279</v>
      </c>
      <c r="D1431" s="404" t="s">
        <v>244</v>
      </c>
      <c r="E1431" s="404" t="s">
        <v>261</v>
      </c>
      <c r="F1431" s="919" t="s">
        <v>272</v>
      </c>
      <c r="G1431" s="919"/>
      <c r="H1431" s="919" t="s">
        <v>272</v>
      </c>
      <c r="I1431" s="919"/>
    </row>
    <row r="1432" spans="1:11" s="409" customFormat="1">
      <c r="A1432" s="198"/>
      <c r="B1432" s="199"/>
      <c r="C1432" s="198"/>
      <c r="D1432" s="215"/>
      <c r="E1432" s="198"/>
      <c r="F1432" s="198"/>
      <c r="G1432" s="408"/>
      <c r="H1432" s="406"/>
      <c r="I1432" s="408"/>
    </row>
    <row r="1433" spans="1:11" s="409" customFormat="1" ht="15.75" thickBot="1">
      <c r="A1433" s="219"/>
      <c r="B1433" s="219"/>
      <c r="C1433" s="915" t="s">
        <v>281</v>
      </c>
      <c r="D1433" s="915"/>
      <c r="E1433" s="915"/>
      <c r="F1433" s="915"/>
      <c r="G1433" s="915"/>
      <c r="H1433" s="401"/>
      <c r="I1433" s="210">
        <v>0</v>
      </c>
    </row>
    <row r="1434" spans="1:11" s="409" customFormat="1" ht="15.75" thickBot="1">
      <c r="A1434" s="920" t="s">
        <v>282</v>
      </c>
      <c r="B1434" s="920"/>
      <c r="C1434" s="922" t="s">
        <v>244</v>
      </c>
      <c r="D1434" s="922" t="s">
        <v>261</v>
      </c>
      <c r="E1434" s="924" t="s">
        <v>283</v>
      </c>
      <c r="F1434" s="924"/>
      <c r="G1434" s="924"/>
      <c r="H1434" s="220"/>
      <c r="I1434" s="922" t="s">
        <v>272</v>
      </c>
    </row>
    <row r="1435" spans="1:11" s="409" customFormat="1" ht="15.75" thickBot="1">
      <c r="A1435" s="921"/>
      <c r="B1435" s="921"/>
      <c r="C1435" s="923"/>
      <c r="D1435" s="923"/>
      <c r="E1435" s="402" t="s">
        <v>284</v>
      </c>
      <c r="F1435" s="402" t="s">
        <v>285</v>
      </c>
      <c r="G1435" s="402" t="s">
        <v>286</v>
      </c>
      <c r="H1435" s="402"/>
      <c r="I1435" s="923"/>
    </row>
    <row r="1436" spans="1:11" s="409" customFormat="1">
      <c r="A1436" s="198"/>
      <c r="B1436" s="199"/>
      <c r="C1436" s="200"/>
      <c r="D1436" s="198"/>
      <c r="E1436" s="198"/>
      <c r="F1436" s="198"/>
      <c r="G1436" s="201"/>
      <c r="H1436" s="198"/>
      <c r="I1436" s="296"/>
      <c r="K1436" s="409">
        <v>5914389</v>
      </c>
    </row>
    <row r="1437" spans="1:11" s="409" customFormat="1">
      <c r="A1437" s="223"/>
      <c r="B1437" s="223"/>
      <c r="C1437" s="925" t="s">
        <v>288</v>
      </c>
      <c r="D1437" s="925"/>
      <c r="E1437" s="925"/>
      <c r="F1437" s="925"/>
      <c r="G1437" s="925"/>
      <c r="H1437" s="398"/>
      <c r="I1437" s="297">
        <v>0</v>
      </c>
    </row>
    <row r="1438" spans="1:11" s="409" customFormat="1" ht="15.75" thickBot="1">
      <c r="A1438" s="225"/>
      <c r="B1438" s="225"/>
      <c r="C1438" s="399"/>
      <c r="D1438" s="399"/>
      <c r="E1438" s="926" t="s">
        <v>289</v>
      </c>
      <c r="F1438" s="926"/>
      <c r="G1438" s="926"/>
      <c r="H1438" s="225"/>
      <c r="I1438" s="227">
        <v>1.48</v>
      </c>
    </row>
    <row r="1439" spans="1:11" s="409" customFormat="1" ht="15.75" thickTop="1">
      <c r="A1439" s="223"/>
      <c r="B1439" s="223"/>
      <c r="C1439" s="398"/>
      <c r="D1439" s="398"/>
      <c r="E1439" s="398"/>
      <c r="F1439" s="398" t="s">
        <v>86</v>
      </c>
      <c r="G1439" s="228">
        <v>0.23619999999999999</v>
      </c>
      <c r="H1439" s="223"/>
      <c r="I1439" s="407">
        <v>0.34960000000000002</v>
      </c>
    </row>
    <row r="1440" spans="1:11" s="409" customFormat="1" ht="16.5" thickBot="1">
      <c r="A1440" s="225"/>
      <c r="B1440" s="225"/>
      <c r="C1440" s="589"/>
      <c r="D1440" s="561">
        <v>4413942</v>
      </c>
      <c r="E1440" s="589"/>
      <c r="F1440" s="225"/>
      <c r="G1440" s="225" t="s">
        <v>290</v>
      </c>
      <c r="H1440" s="225"/>
      <c r="I1440" s="227">
        <v>1.83</v>
      </c>
    </row>
    <row r="1441" spans="1:9" s="409" customFormat="1" ht="15.75" thickTop="1">
      <c r="A1441" s="230" t="s">
        <v>291</v>
      </c>
    </row>
    <row r="1442" spans="1:9" ht="23.25" thickBot="1">
      <c r="A1442" s="185" t="s">
        <v>237</v>
      </c>
      <c r="B1442" s="186"/>
      <c r="C1442" s="186"/>
      <c r="D1442" s="186"/>
      <c r="E1442" s="186"/>
      <c r="F1442" s="186"/>
      <c r="G1442" s="186"/>
      <c r="H1442" s="186"/>
      <c r="I1442" s="187" t="s">
        <v>214</v>
      </c>
    </row>
    <row r="1443" spans="1:9" ht="18.75" thickTop="1">
      <c r="A1443" s="188" t="s">
        <v>238</v>
      </c>
      <c r="B1443" s="188"/>
      <c r="C1443" s="188"/>
      <c r="D1443" s="188" t="s">
        <v>743</v>
      </c>
      <c r="E1443" s="188"/>
      <c r="F1443" s="188"/>
      <c r="G1443" s="189"/>
      <c r="H1443" s="190"/>
      <c r="I1443" s="188"/>
    </row>
    <row r="1444" spans="1:9" ht="15.75">
      <c r="A1444" s="191" t="s">
        <v>239</v>
      </c>
      <c r="B1444" s="191"/>
      <c r="C1444" s="191"/>
      <c r="D1444" s="191" t="s">
        <v>744</v>
      </c>
      <c r="E1444" s="191"/>
      <c r="F1444" s="191"/>
      <c r="G1444" s="192" t="s">
        <v>240</v>
      </c>
      <c r="H1444" s="193">
        <v>1350</v>
      </c>
      <c r="I1444" s="194" t="s">
        <v>11</v>
      </c>
    </row>
    <row r="1445" spans="1:9" ht="16.5" thickBot="1">
      <c r="A1445" s="195">
        <v>4915637</v>
      </c>
      <c r="B1445" s="947" t="s">
        <v>737</v>
      </c>
      <c r="C1445" s="947"/>
      <c r="D1445" s="947"/>
      <c r="E1445" s="947"/>
      <c r="F1445" s="947"/>
      <c r="G1445" s="947"/>
      <c r="H1445" s="948" t="s">
        <v>242</v>
      </c>
      <c r="I1445" s="949"/>
    </row>
    <row r="1446" spans="1:9" ht="15.75" thickBot="1">
      <c r="A1446" s="920" t="s">
        <v>243</v>
      </c>
      <c r="B1446" s="920"/>
      <c r="C1446" s="922" t="s">
        <v>244</v>
      </c>
      <c r="D1446" s="950" t="s">
        <v>245</v>
      </c>
      <c r="E1446" s="950"/>
      <c r="F1446" s="950" t="s">
        <v>246</v>
      </c>
      <c r="G1446" s="950"/>
      <c r="H1446" s="196"/>
      <c r="I1446" s="196" t="s">
        <v>247</v>
      </c>
    </row>
    <row r="1447" spans="1:9" ht="15.75" thickBot="1">
      <c r="A1447" s="921"/>
      <c r="B1447" s="921"/>
      <c r="C1447" s="923"/>
      <c r="D1447" s="197" t="s">
        <v>248</v>
      </c>
      <c r="E1447" s="197" t="s">
        <v>249</v>
      </c>
      <c r="F1447" s="197" t="s">
        <v>250</v>
      </c>
      <c r="G1447" s="197" t="s">
        <v>251</v>
      </c>
      <c r="H1447" s="197"/>
      <c r="I1447" s="197" t="s">
        <v>252</v>
      </c>
    </row>
    <row r="1448" spans="1:9">
      <c r="A1448" s="285" t="s">
        <v>331</v>
      </c>
      <c r="B1448" s="559" t="s">
        <v>332</v>
      </c>
      <c r="C1448" s="287">
        <v>1</v>
      </c>
      <c r="D1448" s="288">
        <v>1</v>
      </c>
      <c r="E1448" s="288">
        <v>0</v>
      </c>
      <c r="F1448" s="503">
        <v>184.9674</v>
      </c>
      <c r="G1448" s="503">
        <v>54.979500000000002</v>
      </c>
      <c r="H1448" s="203"/>
      <c r="I1448" s="503">
        <v>184.9674</v>
      </c>
    </row>
    <row r="1449" spans="1:9">
      <c r="A1449" s="285" t="s">
        <v>493</v>
      </c>
      <c r="B1449" s="286" t="s">
        <v>494</v>
      </c>
      <c r="C1449" s="287">
        <v>1</v>
      </c>
      <c r="D1449" s="288">
        <v>0.26</v>
      </c>
      <c r="E1449" s="288">
        <v>0.74</v>
      </c>
      <c r="F1449" s="503">
        <v>10.3188</v>
      </c>
      <c r="G1449" s="503">
        <v>6.4739000000000004</v>
      </c>
      <c r="H1449" s="203"/>
      <c r="I1449" s="503">
        <v>7.4736000000000002</v>
      </c>
    </row>
    <row r="1450" spans="1:9">
      <c r="A1450" s="285" t="s">
        <v>253</v>
      </c>
      <c r="B1450" s="286" t="s">
        <v>254</v>
      </c>
      <c r="C1450" s="287">
        <v>1</v>
      </c>
      <c r="D1450" s="288">
        <v>0.78</v>
      </c>
      <c r="E1450" s="288">
        <v>0.22</v>
      </c>
      <c r="F1450" s="503">
        <v>152.96250000000001</v>
      </c>
      <c r="G1450" s="503">
        <v>72.250299999999996</v>
      </c>
      <c r="H1450" s="203"/>
      <c r="I1450" s="503">
        <v>135.20580000000001</v>
      </c>
    </row>
    <row r="1451" spans="1:9">
      <c r="A1451" s="285" t="s">
        <v>298</v>
      </c>
      <c r="B1451" s="286" t="s">
        <v>299</v>
      </c>
      <c r="C1451" s="287">
        <v>2</v>
      </c>
      <c r="D1451" s="288">
        <v>1</v>
      </c>
      <c r="E1451" s="288">
        <v>0</v>
      </c>
      <c r="F1451" s="503">
        <v>48.577199999999998</v>
      </c>
      <c r="G1451" s="503">
        <v>32.002200000000002</v>
      </c>
      <c r="H1451" s="203"/>
      <c r="I1451" s="503">
        <v>97.154399999999995</v>
      </c>
    </row>
    <row r="1452" spans="1:9" ht="15.75" thickBot="1">
      <c r="A1452" s="204"/>
      <c r="B1452" s="204"/>
      <c r="C1452" s="204"/>
      <c r="D1452" s="204"/>
      <c r="E1452" s="204"/>
      <c r="F1452" s="204"/>
      <c r="G1452" s="488" t="s">
        <v>259</v>
      </c>
      <c r="H1452" s="489"/>
      <c r="I1452" s="210">
        <v>424.80119999999999</v>
      </c>
    </row>
    <row r="1453" spans="1:9" ht="15.75" thickBot="1">
      <c r="A1453" s="484" t="s">
        <v>260</v>
      </c>
      <c r="B1453" s="484"/>
      <c r="C1453" s="483" t="s">
        <v>244</v>
      </c>
      <c r="D1453" s="483" t="s">
        <v>261</v>
      </c>
      <c r="E1453" s="950" t="s">
        <v>246</v>
      </c>
      <c r="F1453" s="951"/>
      <c r="G1453" s="919" t="s">
        <v>262</v>
      </c>
      <c r="H1453" s="919"/>
      <c r="I1453" s="919"/>
    </row>
    <row r="1454" spans="1:9">
      <c r="A1454" s="285" t="s">
        <v>263</v>
      </c>
      <c r="B1454" s="286" t="s">
        <v>264</v>
      </c>
      <c r="C1454" s="287">
        <v>8</v>
      </c>
      <c r="D1454" s="285" t="s">
        <v>40</v>
      </c>
      <c r="E1454" s="203">
        <v>17.103000000000002</v>
      </c>
      <c r="F1454" s="203"/>
      <c r="G1454" s="203"/>
      <c r="H1454" s="203"/>
      <c r="I1454" s="503">
        <v>136.82400000000001</v>
      </c>
    </row>
    <row r="1455" spans="1:9">
      <c r="A1455" s="203"/>
      <c r="B1455" s="203"/>
      <c r="C1455" s="925" t="s">
        <v>265</v>
      </c>
      <c r="D1455" s="952"/>
      <c r="E1455" s="952"/>
      <c r="F1455" s="952"/>
      <c r="G1455" s="952"/>
      <c r="H1455" s="953">
        <v>136.82400000000001</v>
      </c>
      <c r="I1455" s="925"/>
    </row>
    <row r="1456" spans="1:9" ht="15.75" thickBot="1">
      <c r="A1456" s="204"/>
      <c r="B1456" s="204"/>
      <c r="C1456" s="915" t="s">
        <v>266</v>
      </c>
      <c r="D1456" s="916"/>
      <c r="E1456" s="916"/>
      <c r="F1456" s="916"/>
      <c r="G1456" s="916"/>
      <c r="H1456" s="489"/>
      <c r="I1456" s="210">
        <v>561.62519999999995</v>
      </c>
    </row>
    <row r="1457" spans="1:9">
      <c r="A1457" s="203"/>
      <c r="B1457" s="203"/>
      <c r="C1457" s="917" t="s">
        <v>267</v>
      </c>
      <c r="D1457" s="918"/>
      <c r="E1457" s="918"/>
      <c r="F1457" s="918"/>
      <c r="G1457" s="918"/>
      <c r="H1457" s="486"/>
      <c r="I1457" s="487">
        <v>0.41599999999999998</v>
      </c>
    </row>
    <row r="1458" spans="1:9">
      <c r="A1458" s="203"/>
      <c r="B1458" s="203"/>
      <c r="C1458" s="486"/>
      <c r="D1458" s="486"/>
      <c r="E1458" s="486"/>
      <c r="F1458" s="486"/>
      <c r="G1458" s="481" t="s">
        <v>268</v>
      </c>
      <c r="H1458" s="486">
        <v>2.7200000000000002E-3</v>
      </c>
      <c r="I1458" s="487">
        <v>1.1000000000000001E-3</v>
      </c>
    </row>
    <row r="1459" spans="1:9" ht="15.75" thickBot="1">
      <c r="A1459" s="204"/>
      <c r="B1459" s="204"/>
      <c r="C1459" s="489"/>
      <c r="D1459" s="489"/>
      <c r="E1459" s="489"/>
      <c r="F1459" s="489"/>
      <c r="G1459" s="488" t="s">
        <v>269</v>
      </c>
      <c r="H1459" s="489"/>
      <c r="I1459" s="489" t="s">
        <v>116</v>
      </c>
    </row>
    <row r="1460" spans="1:9" ht="15.75" thickBot="1">
      <c r="A1460" s="484" t="s">
        <v>270</v>
      </c>
      <c r="B1460" s="484"/>
      <c r="C1460" s="483" t="s">
        <v>244</v>
      </c>
      <c r="D1460" s="483" t="s">
        <v>261</v>
      </c>
      <c r="E1460" s="919" t="s">
        <v>271</v>
      </c>
      <c r="F1460" s="919"/>
      <c r="G1460" s="919" t="s">
        <v>272</v>
      </c>
      <c r="H1460" s="919"/>
      <c r="I1460" s="919"/>
    </row>
    <row r="1461" spans="1:9">
      <c r="A1461" s="285" t="s">
        <v>302</v>
      </c>
      <c r="B1461" s="286" t="s">
        <v>303</v>
      </c>
      <c r="C1461" s="287">
        <v>2.8999999999999998E-3</v>
      </c>
      <c r="D1461" s="285" t="s">
        <v>12</v>
      </c>
      <c r="E1461" s="285"/>
      <c r="F1461" s="503" t="s">
        <v>849</v>
      </c>
      <c r="G1461" s="290"/>
      <c r="H1461" s="290"/>
      <c r="I1461" s="291">
        <v>0.29099999999999998</v>
      </c>
    </row>
    <row r="1462" spans="1:9">
      <c r="A1462" s="285" t="s">
        <v>719</v>
      </c>
      <c r="B1462" s="286" t="s">
        <v>738</v>
      </c>
      <c r="C1462" s="287">
        <v>5.0000000000000001E-4</v>
      </c>
      <c r="D1462" s="285" t="s">
        <v>14</v>
      </c>
      <c r="E1462" s="285"/>
      <c r="F1462" s="503">
        <v>0</v>
      </c>
      <c r="G1462" s="290"/>
      <c r="H1462" s="290"/>
      <c r="I1462" s="291">
        <v>0</v>
      </c>
    </row>
    <row r="1463" spans="1:9" ht="15.75" thickBot="1">
      <c r="A1463" s="204"/>
      <c r="B1463" s="204"/>
      <c r="C1463" s="915" t="s">
        <v>273</v>
      </c>
      <c r="D1463" s="916"/>
      <c r="E1463" s="916"/>
      <c r="F1463" s="916"/>
      <c r="G1463" s="916"/>
      <c r="H1463" s="204"/>
      <c r="I1463" s="302">
        <v>0.29099999999999998</v>
      </c>
    </row>
    <row r="1464" spans="1:9" ht="15.75" thickBot="1">
      <c r="A1464" s="484" t="s">
        <v>274</v>
      </c>
      <c r="B1464" s="484"/>
      <c r="C1464" s="483" t="s">
        <v>244</v>
      </c>
      <c r="D1464" s="483" t="s">
        <v>261</v>
      </c>
      <c r="E1464" s="919" t="s">
        <v>272</v>
      </c>
      <c r="F1464" s="919"/>
      <c r="G1464" s="919" t="s">
        <v>272</v>
      </c>
      <c r="H1464" s="919"/>
      <c r="I1464" s="919"/>
    </row>
    <row r="1465" spans="1:9" ht="15.75" thickBot="1">
      <c r="A1465" s="214"/>
      <c r="B1465" s="214"/>
      <c r="C1465" s="919" t="s">
        <v>276</v>
      </c>
      <c r="D1465" s="955"/>
      <c r="E1465" s="955"/>
      <c r="F1465" s="955"/>
      <c r="G1465" s="955"/>
      <c r="H1465" s="490"/>
      <c r="I1465" s="490"/>
    </row>
    <row r="1466" spans="1:9" ht="15.75" thickBot="1">
      <c r="A1466" s="484"/>
      <c r="B1466" s="484"/>
      <c r="C1466" s="485"/>
      <c r="D1466" s="485"/>
      <c r="E1466" s="485"/>
      <c r="F1466" s="485"/>
      <c r="G1466" s="485" t="s">
        <v>277</v>
      </c>
      <c r="H1466" s="485"/>
      <c r="I1466" s="218">
        <v>0.70809999999999995</v>
      </c>
    </row>
    <row r="1467" spans="1:9" ht="15.75" thickBot="1">
      <c r="A1467" s="484" t="s">
        <v>278</v>
      </c>
      <c r="B1467" s="484"/>
      <c r="C1467" s="483" t="s">
        <v>279</v>
      </c>
      <c r="D1467" s="483" t="s">
        <v>244</v>
      </c>
      <c r="E1467" s="483" t="s">
        <v>261</v>
      </c>
      <c r="F1467" s="919" t="s">
        <v>272</v>
      </c>
      <c r="G1467" s="919"/>
      <c r="H1467" s="919" t="s">
        <v>272</v>
      </c>
      <c r="I1467" s="919"/>
    </row>
    <row r="1468" spans="1:9">
      <c r="A1468" s="285" t="s">
        <v>302</v>
      </c>
      <c r="B1468" s="286" t="s">
        <v>739</v>
      </c>
      <c r="C1468" s="285">
        <v>5915399</v>
      </c>
      <c r="D1468" s="295">
        <v>4.3499999999999997E-3</v>
      </c>
      <c r="E1468" s="285" t="s">
        <v>14</v>
      </c>
      <c r="F1468" s="285"/>
      <c r="G1468" s="289">
        <v>1.97</v>
      </c>
      <c r="H1468" s="304"/>
      <c r="I1468" s="289">
        <v>8.6E-3</v>
      </c>
    </row>
    <row r="1469" spans="1:9" ht="15.75" thickBot="1">
      <c r="A1469" s="219"/>
      <c r="B1469" s="219"/>
      <c r="C1469" s="915" t="s">
        <v>281</v>
      </c>
      <c r="D1469" s="915"/>
      <c r="E1469" s="915"/>
      <c r="F1469" s="915"/>
      <c r="G1469" s="915"/>
      <c r="H1469" s="488"/>
      <c r="I1469" s="210">
        <v>8.6E-3</v>
      </c>
    </row>
    <row r="1470" spans="1:9" ht="15.75" thickBot="1">
      <c r="A1470" s="920" t="s">
        <v>282</v>
      </c>
      <c r="B1470" s="920"/>
      <c r="C1470" s="922" t="s">
        <v>244</v>
      </c>
      <c r="D1470" s="922" t="s">
        <v>261</v>
      </c>
      <c r="E1470" s="924" t="s">
        <v>283</v>
      </c>
      <c r="F1470" s="924"/>
      <c r="G1470" s="924"/>
      <c r="H1470" s="220"/>
      <c r="I1470" s="922" t="s">
        <v>272</v>
      </c>
    </row>
    <row r="1471" spans="1:9" ht="15.75" thickBot="1">
      <c r="A1471" s="921"/>
      <c r="B1471" s="921"/>
      <c r="C1471" s="923"/>
      <c r="D1471" s="923"/>
      <c r="E1471" s="491" t="s">
        <v>284</v>
      </c>
      <c r="F1471" s="491" t="s">
        <v>285</v>
      </c>
      <c r="G1471" s="491" t="s">
        <v>286</v>
      </c>
      <c r="H1471" s="491"/>
      <c r="I1471" s="923"/>
    </row>
    <row r="1472" spans="1:9">
      <c r="A1472" s="285" t="s">
        <v>302</v>
      </c>
      <c r="B1472" s="286" t="s">
        <v>739</v>
      </c>
      <c r="C1472" s="287">
        <v>4.3499999999999997E-3</v>
      </c>
      <c r="D1472" s="285" t="s">
        <v>287</v>
      </c>
      <c r="E1472" s="285">
        <v>5914314</v>
      </c>
      <c r="F1472" s="285">
        <v>5914329</v>
      </c>
      <c r="G1472" s="285">
        <v>5914344</v>
      </c>
      <c r="H1472" s="285"/>
      <c r="I1472" s="285"/>
    </row>
    <row r="1473" spans="1:9">
      <c r="A1473" s="223"/>
      <c r="B1473" s="223"/>
      <c r="C1473" s="925" t="s">
        <v>288</v>
      </c>
      <c r="D1473" s="925"/>
      <c r="E1473" s="925"/>
      <c r="F1473" s="925"/>
      <c r="G1473" s="925"/>
      <c r="H1473" s="481"/>
      <c r="I1473" s="481" t="s">
        <v>116</v>
      </c>
    </row>
    <row r="1474" spans="1:9" ht="15.75" thickBot="1">
      <c r="A1474" s="225"/>
      <c r="B1474" s="225"/>
      <c r="C1474" s="482"/>
      <c r="D1474" s="482"/>
      <c r="E1474" s="926" t="s">
        <v>289</v>
      </c>
      <c r="F1474" s="926"/>
      <c r="G1474" s="926"/>
      <c r="H1474" s="225"/>
      <c r="I1474" s="227">
        <v>0.72</v>
      </c>
    </row>
    <row r="1475" spans="1:9" ht="15.75" thickTop="1">
      <c r="A1475" s="223"/>
      <c r="B1475" s="223"/>
      <c r="C1475" s="481"/>
      <c r="D1475" s="481"/>
      <c r="E1475" s="481"/>
      <c r="F1475" s="481" t="s">
        <v>86</v>
      </c>
      <c r="G1475" s="228">
        <v>0.23619999999999999</v>
      </c>
      <c r="H1475" s="223"/>
      <c r="I1475" s="487">
        <v>0.1701</v>
      </c>
    </row>
    <row r="1476" spans="1:9" ht="16.5" thickBot="1">
      <c r="A1476" s="225"/>
      <c r="B1476" s="225"/>
      <c r="C1476" s="482"/>
      <c r="D1476" s="195">
        <v>4915637</v>
      </c>
      <c r="E1476" s="482"/>
      <c r="F1476" s="225"/>
      <c r="G1476" s="225" t="s">
        <v>290</v>
      </c>
      <c r="H1476" s="225"/>
      <c r="I1476" s="227">
        <v>0.89</v>
      </c>
    </row>
    <row r="1477" spans="1:9" ht="15.75" thickTop="1">
      <c r="A1477" s="230" t="s">
        <v>291</v>
      </c>
      <c r="B1477" s="504"/>
      <c r="C1477" s="504"/>
      <c r="D1477" s="504"/>
      <c r="E1477" s="504"/>
      <c r="F1477" s="504"/>
      <c r="G1477" s="504"/>
      <c r="H1477" s="504"/>
      <c r="I1477" s="504"/>
    </row>
    <row r="1478" spans="1:9" ht="23.25" thickBot="1">
      <c r="A1478" s="231" t="s">
        <v>237</v>
      </c>
      <c r="B1478" s="232"/>
      <c r="C1478" s="232"/>
      <c r="D1478" s="232"/>
      <c r="E1478" s="232"/>
      <c r="F1478" s="232"/>
      <c r="G1478" s="232"/>
      <c r="H1478" s="232"/>
      <c r="I1478" s="233" t="s">
        <v>214</v>
      </c>
    </row>
    <row r="1479" spans="1:9" ht="18.75" thickTop="1">
      <c r="A1479" s="234" t="s">
        <v>238</v>
      </c>
      <c r="B1479" s="234"/>
      <c r="C1479" s="234"/>
      <c r="D1479" s="234" t="s">
        <v>743</v>
      </c>
      <c r="E1479" s="234"/>
      <c r="F1479" s="234"/>
      <c r="G1479" s="234"/>
      <c r="H1479" s="234"/>
      <c r="I1479" s="234"/>
    </row>
    <row r="1480" spans="1:9" ht="15.75">
      <c r="A1480" s="235" t="s">
        <v>239</v>
      </c>
      <c r="B1480" s="235"/>
      <c r="C1480" s="235"/>
      <c r="D1480" s="235" t="s">
        <v>744</v>
      </c>
      <c r="E1480" s="235"/>
      <c r="F1480" s="235"/>
      <c r="G1480" s="236" t="s">
        <v>240</v>
      </c>
      <c r="H1480" s="237">
        <v>231.27</v>
      </c>
      <c r="I1480" s="238" t="s">
        <v>14</v>
      </c>
    </row>
    <row r="1481" spans="1:9" ht="16.5" thickBot="1">
      <c r="A1481" s="239">
        <v>5915399</v>
      </c>
      <c r="B1481" s="941" t="s">
        <v>740</v>
      </c>
      <c r="C1481" s="941"/>
      <c r="D1481" s="941"/>
      <c r="E1481" s="941"/>
      <c r="F1481" s="941"/>
      <c r="G1481" s="941"/>
      <c r="H1481" s="942" t="s">
        <v>242</v>
      </c>
      <c r="I1481" s="943"/>
    </row>
    <row r="1482" spans="1:9" ht="15.75" thickBot="1">
      <c r="A1482" s="936" t="s">
        <v>243</v>
      </c>
      <c r="B1482" s="936"/>
      <c r="C1482" s="938" t="s">
        <v>244</v>
      </c>
      <c r="D1482" s="929" t="s">
        <v>245</v>
      </c>
      <c r="E1482" s="929"/>
      <c r="F1482" s="929" t="s">
        <v>246</v>
      </c>
      <c r="G1482" s="929"/>
      <c r="H1482" s="240"/>
      <c r="I1482" s="240" t="s">
        <v>247</v>
      </c>
    </row>
    <row r="1483" spans="1:9" ht="15.75" thickBot="1">
      <c r="A1483" s="937"/>
      <c r="B1483" s="937"/>
      <c r="C1483" s="939"/>
      <c r="D1483" s="241" t="s">
        <v>248</v>
      </c>
      <c r="E1483" s="241" t="s">
        <v>249</v>
      </c>
      <c r="F1483" s="241" t="s">
        <v>250</v>
      </c>
      <c r="G1483" s="241" t="s">
        <v>251</v>
      </c>
      <c r="H1483" s="241"/>
      <c r="I1483" s="241" t="s">
        <v>252</v>
      </c>
    </row>
    <row r="1484" spans="1:9">
      <c r="A1484" s="242" t="s">
        <v>456</v>
      </c>
      <c r="B1484" s="243" t="s">
        <v>457</v>
      </c>
      <c r="C1484" s="244">
        <v>3</v>
      </c>
      <c r="D1484" s="245">
        <v>0.72</v>
      </c>
      <c r="E1484" s="245">
        <v>0.28000000000000003</v>
      </c>
      <c r="F1484" s="502">
        <v>129.79910000000001</v>
      </c>
      <c r="G1484" s="502">
        <v>51.887</v>
      </c>
      <c r="H1484" s="257"/>
      <c r="I1484" s="502">
        <v>323.9511</v>
      </c>
    </row>
    <row r="1485" spans="1:9">
      <c r="A1485" s="242" t="s">
        <v>294</v>
      </c>
      <c r="B1485" s="243" t="s">
        <v>295</v>
      </c>
      <c r="C1485" s="244">
        <v>1</v>
      </c>
      <c r="D1485" s="245">
        <v>1</v>
      </c>
      <c r="E1485" s="245">
        <v>0</v>
      </c>
      <c r="F1485" s="502">
        <v>131.4545</v>
      </c>
      <c r="G1485" s="502">
        <v>64.6297</v>
      </c>
      <c r="H1485" s="257"/>
      <c r="I1485" s="502">
        <v>131.4545</v>
      </c>
    </row>
    <row r="1486" spans="1:9" ht="15.75" thickBot="1">
      <c r="A1486" s="248"/>
      <c r="B1486" s="248"/>
      <c r="C1486" s="248"/>
      <c r="D1486" s="248"/>
      <c r="E1486" s="248"/>
      <c r="F1486" s="248"/>
      <c r="G1486" s="495" t="s">
        <v>259</v>
      </c>
      <c r="H1486" s="497"/>
      <c r="I1486" s="251">
        <v>455.40559999999999</v>
      </c>
    </row>
    <row r="1487" spans="1:9" ht="15.75" thickBot="1">
      <c r="A1487" s="500" t="s">
        <v>260</v>
      </c>
      <c r="B1487" s="500"/>
      <c r="C1487" s="499" t="s">
        <v>244</v>
      </c>
      <c r="D1487" s="499" t="s">
        <v>261</v>
      </c>
      <c r="E1487" s="929" t="s">
        <v>246</v>
      </c>
      <c r="F1487" s="930"/>
      <c r="G1487" s="931" t="s">
        <v>262</v>
      </c>
      <c r="H1487" s="931"/>
      <c r="I1487" s="931"/>
    </row>
    <row r="1488" spans="1:9">
      <c r="A1488" s="257"/>
      <c r="B1488" s="257"/>
      <c r="C1488" s="927" t="s">
        <v>265</v>
      </c>
      <c r="D1488" s="932"/>
      <c r="E1488" s="932"/>
      <c r="F1488" s="932"/>
      <c r="G1488" s="932"/>
      <c r="H1488" s="932" t="s">
        <v>116</v>
      </c>
      <c r="I1488" s="932"/>
    </row>
    <row r="1489" spans="1:9" ht="15.75" thickBot="1">
      <c r="A1489" s="248"/>
      <c r="B1489" s="248"/>
      <c r="C1489" s="933" t="s">
        <v>266</v>
      </c>
      <c r="D1489" s="934"/>
      <c r="E1489" s="934"/>
      <c r="F1489" s="934"/>
      <c r="G1489" s="934"/>
      <c r="H1489" s="497"/>
      <c r="I1489" s="558" t="s">
        <v>116</v>
      </c>
    </row>
    <row r="1490" spans="1:9">
      <c r="A1490" s="257"/>
      <c r="B1490" s="257"/>
      <c r="C1490" s="927" t="s">
        <v>267</v>
      </c>
      <c r="D1490" s="932"/>
      <c r="E1490" s="932"/>
      <c r="F1490" s="932"/>
      <c r="G1490" s="932"/>
      <c r="H1490" s="501"/>
      <c r="I1490" s="502">
        <v>1.9692000000000001</v>
      </c>
    </row>
    <row r="1491" spans="1:9">
      <c r="A1491" s="257"/>
      <c r="B1491" s="257"/>
      <c r="C1491" s="501"/>
      <c r="D1491" s="501"/>
      <c r="E1491" s="501"/>
      <c r="F1491" s="501"/>
      <c r="G1491" s="492" t="s">
        <v>268</v>
      </c>
      <c r="H1491" s="501"/>
      <c r="I1491" s="502" t="s">
        <v>116</v>
      </c>
    </row>
    <row r="1492" spans="1:9" ht="15.75" thickBot="1">
      <c r="A1492" s="248"/>
      <c r="B1492" s="248"/>
      <c r="C1492" s="497"/>
      <c r="D1492" s="497"/>
      <c r="E1492" s="497"/>
      <c r="F1492" s="497"/>
      <c r="G1492" s="495" t="s">
        <v>269</v>
      </c>
      <c r="H1492" s="497"/>
      <c r="I1492" s="497" t="s">
        <v>116</v>
      </c>
    </row>
    <row r="1493" spans="1:9" ht="15.75" thickBot="1">
      <c r="A1493" s="500" t="s">
        <v>270</v>
      </c>
      <c r="B1493" s="500"/>
      <c r="C1493" s="499" t="s">
        <v>244</v>
      </c>
      <c r="D1493" s="499" t="s">
        <v>261</v>
      </c>
      <c r="E1493" s="931" t="s">
        <v>271</v>
      </c>
      <c r="F1493" s="931"/>
      <c r="G1493" s="931" t="s">
        <v>272</v>
      </c>
      <c r="H1493" s="931"/>
      <c r="I1493" s="931"/>
    </row>
    <row r="1494" spans="1:9" ht="15.75" thickBot="1">
      <c r="A1494" s="263"/>
      <c r="B1494" s="263"/>
      <c r="C1494" s="931" t="s">
        <v>273</v>
      </c>
      <c r="D1494" s="935"/>
      <c r="E1494" s="935"/>
      <c r="F1494" s="935"/>
      <c r="G1494" s="935"/>
      <c r="H1494" s="263"/>
      <c r="I1494" s="263"/>
    </row>
    <row r="1495" spans="1:9" ht="15.75" thickBot="1">
      <c r="A1495" s="500" t="s">
        <v>274</v>
      </c>
      <c r="B1495" s="500"/>
      <c r="C1495" s="499" t="s">
        <v>244</v>
      </c>
      <c r="D1495" s="499" t="s">
        <v>261</v>
      </c>
      <c r="E1495" s="931" t="s">
        <v>272</v>
      </c>
      <c r="F1495" s="931"/>
      <c r="G1495" s="931" t="s">
        <v>272</v>
      </c>
      <c r="H1495" s="931"/>
      <c r="I1495" s="931"/>
    </row>
    <row r="1496" spans="1:9" ht="15.75" thickBot="1">
      <c r="A1496" s="263"/>
      <c r="B1496" s="263"/>
      <c r="C1496" s="931" t="s">
        <v>276</v>
      </c>
      <c r="D1496" s="935"/>
      <c r="E1496" s="935"/>
      <c r="F1496" s="935"/>
      <c r="G1496" s="935"/>
      <c r="H1496" s="498"/>
      <c r="I1496" s="498"/>
    </row>
    <row r="1497" spans="1:9" ht="15.75" thickBot="1">
      <c r="A1497" s="500"/>
      <c r="B1497" s="500"/>
      <c r="C1497" s="494"/>
      <c r="D1497" s="494"/>
      <c r="E1497" s="494"/>
      <c r="F1497" s="494"/>
      <c r="G1497" s="494" t="s">
        <v>277</v>
      </c>
      <c r="H1497" s="494"/>
      <c r="I1497" s="266"/>
    </row>
    <row r="1498" spans="1:9" ht="15.75" thickBot="1">
      <c r="A1498" s="500" t="s">
        <v>278</v>
      </c>
      <c r="B1498" s="500"/>
      <c r="C1498" s="499" t="s">
        <v>279</v>
      </c>
      <c r="D1498" s="499" t="s">
        <v>244</v>
      </c>
      <c r="E1498" s="499" t="s">
        <v>261</v>
      </c>
      <c r="F1498" s="931" t="s">
        <v>272</v>
      </c>
      <c r="G1498" s="931"/>
      <c r="H1498" s="931" t="s">
        <v>272</v>
      </c>
      <c r="I1498" s="931"/>
    </row>
    <row r="1499" spans="1:9" ht="15.75" thickBot="1">
      <c r="A1499" s="500"/>
      <c r="B1499" s="500"/>
      <c r="C1499" s="931" t="s">
        <v>281</v>
      </c>
      <c r="D1499" s="931"/>
      <c r="E1499" s="931"/>
      <c r="F1499" s="931"/>
      <c r="G1499" s="931"/>
      <c r="H1499" s="494"/>
      <c r="I1499" s="494"/>
    </row>
    <row r="1500" spans="1:9" ht="15.75" thickBot="1">
      <c r="A1500" s="936" t="s">
        <v>282</v>
      </c>
      <c r="B1500" s="936"/>
      <c r="C1500" s="938" t="s">
        <v>244</v>
      </c>
      <c r="D1500" s="938" t="s">
        <v>261</v>
      </c>
      <c r="E1500" s="940" t="s">
        <v>283</v>
      </c>
      <c r="F1500" s="940"/>
      <c r="G1500" s="940"/>
      <c r="H1500" s="271"/>
      <c r="I1500" s="938" t="s">
        <v>272</v>
      </c>
    </row>
    <row r="1501" spans="1:9" ht="15.75" thickBot="1">
      <c r="A1501" s="937"/>
      <c r="B1501" s="937"/>
      <c r="C1501" s="939"/>
      <c r="D1501" s="939"/>
      <c r="E1501" s="496" t="s">
        <v>284</v>
      </c>
      <c r="F1501" s="496" t="s">
        <v>285</v>
      </c>
      <c r="G1501" s="496" t="s">
        <v>286</v>
      </c>
      <c r="H1501" s="496"/>
      <c r="I1501" s="939"/>
    </row>
    <row r="1502" spans="1:9">
      <c r="A1502" s="278"/>
      <c r="B1502" s="278"/>
      <c r="C1502" s="927" t="s">
        <v>288</v>
      </c>
      <c r="D1502" s="927"/>
      <c r="E1502" s="927"/>
      <c r="F1502" s="927"/>
      <c r="G1502" s="927"/>
      <c r="H1502" s="279"/>
      <c r="I1502" s="279" t="s">
        <v>116</v>
      </c>
    </row>
    <row r="1503" spans="1:9" ht="15.75" thickBot="1">
      <c r="A1503" s="275"/>
      <c r="B1503" s="275"/>
      <c r="C1503" s="493"/>
      <c r="D1503" s="493"/>
      <c r="E1503" s="928" t="s">
        <v>289</v>
      </c>
      <c r="F1503" s="928"/>
      <c r="G1503" s="928"/>
      <c r="H1503" s="275"/>
      <c r="I1503" s="284">
        <v>1.97</v>
      </c>
    </row>
    <row r="1504" spans="1:9" ht="15.75" thickTop="1"/>
    <row r="1505" spans="1:9" ht="23.25" thickBot="1">
      <c r="A1505" s="185" t="s">
        <v>237</v>
      </c>
      <c r="B1505" s="186"/>
      <c r="C1505" s="186"/>
      <c r="D1505" s="186"/>
      <c r="E1505" s="186"/>
      <c r="F1505" s="186"/>
      <c r="G1505" s="186"/>
      <c r="H1505" s="186"/>
      <c r="I1505" s="187" t="s">
        <v>214</v>
      </c>
    </row>
    <row r="1506" spans="1:9" ht="18.75" thickTop="1">
      <c r="A1506" s="188" t="s">
        <v>238</v>
      </c>
      <c r="B1506" s="188"/>
      <c r="C1506" s="188"/>
      <c r="D1506" s="188" t="s">
        <v>743</v>
      </c>
      <c r="E1506" s="188"/>
      <c r="F1506" s="188"/>
      <c r="G1506" s="189"/>
      <c r="H1506" s="190"/>
      <c r="I1506" s="188"/>
    </row>
    <row r="1507" spans="1:9" ht="15.75">
      <c r="A1507" s="191" t="s">
        <v>239</v>
      </c>
      <c r="B1507" s="191"/>
      <c r="C1507" s="191"/>
      <c r="D1507" s="191" t="s">
        <v>744</v>
      </c>
      <c r="E1507" s="191"/>
      <c r="F1507" s="191"/>
      <c r="G1507" s="192" t="s">
        <v>240</v>
      </c>
      <c r="H1507" s="193">
        <v>361.93</v>
      </c>
      <c r="I1507" s="194" t="s">
        <v>11</v>
      </c>
    </row>
    <row r="1508" spans="1:9" ht="16.5" thickBot="1">
      <c r="A1508" s="195">
        <v>4011370</v>
      </c>
      <c r="B1508" s="947" t="s">
        <v>741</v>
      </c>
      <c r="C1508" s="947"/>
      <c r="D1508" s="947"/>
      <c r="E1508" s="947"/>
      <c r="F1508" s="947"/>
      <c r="G1508" s="947"/>
      <c r="H1508" s="948" t="s">
        <v>242</v>
      </c>
      <c r="I1508" s="949"/>
    </row>
    <row r="1509" spans="1:9" ht="15.75" thickBot="1">
      <c r="A1509" s="920" t="s">
        <v>243</v>
      </c>
      <c r="B1509" s="920"/>
      <c r="C1509" s="922" t="s">
        <v>244</v>
      </c>
      <c r="D1509" s="950" t="s">
        <v>245</v>
      </c>
      <c r="E1509" s="950"/>
      <c r="F1509" s="950" t="s">
        <v>246</v>
      </c>
      <c r="G1509" s="950"/>
      <c r="H1509" s="196"/>
      <c r="I1509" s="196" t="s">
        <v>247</v>
      </c>
    </row>
    <row r="1510" spans="1:9" ht="15.75" thickBot="1">
      <c r="A1510" s="921"/>
      <c r="B1510" s="921"/>
      <c r="C1510" s="923"/>
      <c r="D1510" s="197" t="s">
        <v>248</v>
      </c>
      <c r="E1510" s="197" t="s">
        <v>249</v>
      </c>
      <c r="F1510" s="197" t="s">
        <v>250</v>
      </c>
      <c r="G1510" s="197" t="s">
        <v>251</v>
      </c>
      <c r="H1510" s="197"/>
      <c r="I1510" s="197" t="s">
        <v>252</v>
      </c>
    </row>
    <row r="1511" spans="1:9" ht="28.5">
      <c r="A1511" s="285" t="s">
        <v>331</v>
      </c>
      <c r="B1511" s="286" t="s">
        <v>332</v>
      </c>
      <c r="C1511" s="287">
        <v>1</v>
      </c>
      <c r="D1511" s="288">
        <v>1</v>
      </c>
      <c r="E1511" s="288">
        <v>0</v>
      </c>
      <c r="F1511" s="503">
        <v>184.9674</v>
      </c>
      <c r="G1511" s="503">
        <v>54.979500000000002</v>
      </c>
      <c r="H1511" s="203"/>
      <c r="I1511" s="503">
        <v>184.9674</v>
      </c>
    </row>
    <row r="1512" spans="1:9">
      <c r="A1512" s="285" t="s">
        <v>493</v>
      </c>
      <c r="B1512" s="286" t="s">
        <v>494</v>
      </c>
      <c r="C1512" s="287">
        <v>1</v>
      </c>
      <c r="D1512" s="288">
        <v>0.28000000000000003</v>
      </c>
      <c r="E1512" s="288">
        <v>0.72</v>
      </c>
      <c r="F1512" s="503">
        <v>10.3188</v>
      </c>
      <c r="G1512" s="503">
        <v>6.4739000000000004</v>
      </c>
      <c r="H1512" s="203"/>
      <c r="I1512" s="503">
        <v>7.5505000000000004</v>
      </c>
    </row>
    <row r="1513" spans="1:9">
      <c r="A1513" s="285" t="s">
        <v>253</v>
      </c>
      <c r="B1513" s="286" t="s">
        <v>254</v>
      </c>
      <c r="C1513" s="287">
        <v>1</v>
      </c>
      <c r="D1513" s="288">
        <v>0.31</v>
      </c>
      <c r="E1513" s="288">
        <v>0.69</v>
      </c>
      <c r="F1513" s="503">
        <v>152.96250000000001</v>
      </c>
      <c r="G1513" s="503">
        <v>72.250299999999996</v>
      </c>
      <c r="H1513" s="203"/>
      <c r="I1513" s="503">
        <v>97.271100000000004</v>
      </c>
    </row>
    <row r="1514" spans="1:9">
      <c r="A1514" s="285" t="s">
        <v>298</v>
      </c>
      <c r="B1514" s="286" t="s">
        <v>299</v>
      </c>
      <c r="C1514" s="287">
        <v>2</v>
      </c>
      <c r="D1514" s="288">
        <v>1</v>
      </c>
      <c r="E1514" s="288">
        <v>0</v>
      </c>
      <c r="F1514" s="503">
        <v>48.577199999999998</v>
      </c>
      <c r="G1514" s="503">
        <v>32.002200000000002</v>
      </c>
      <c r="H1514" s="203"/>
      <c r="I1514" s="503">
        <v>97.154399999999995</v>
      </c>
    </row>
    <row r="1515" spans="1:9" ht="15.75" thickBot="1">
      <c r="A1515" s="204"/>
      <c r="B1515" s="204"/>
      <c r="C1515" s="204"/>
      <c r="D1515" s="204"/>
      <c r="E1515" s="204"/>
      <c r="F1515" s="204"/>
      <c r="G1515" s="488" t="s">
        <v>259</v>
      </c>
      <c r="H1515" s="489"/>
      <c r="I1515" s="210">
        <v>386.9434</v>
      </c>
    </row>
    <row r="1516" spans="1:9" ht="15.75" thickBot="1">
      <c r="A1516" s="484" t="s">
        <v>260</v>
      </c>
      <c r="B1516" s="484"/>
      <c r="C1516" s="483" t="s">
        <v>244</v>
      </c>
      <c r="D1516" s="483" t="s">
        <v>261</v>
      </c>
      <c r="E1516" s="950" t="s">
        <v>246</v>
      </c>
      <c r="F1516" s="951"/>
      <c r="G1516" s="919" t="s">
        <v>262</v>
      </c>
      <c r="H1516" s="919"/>
      <c r="I1516" s="919"/>
    </row>
    <row r="1517" spans="1:9">
      <c r="A1517" s="285" t="s">
        <v>263</v>
      </c>
      <c r="B1517" s="286" t="s">
        <v>264</v>
      </c>
      <c r="C1517" s="287">
        <v>8</v>
      </c>
      <c r="D1517" s="285" t="s">
        <v>40</v>
      </c>
      <c r="E1517" s="203">
        <v>17.103000000000002</v>
      </c>
      <c r="F1517" s="203"/>
      <c r="G1517" s="203"/>
      <c r="H1517" s="203"/>
      <c r="I1517" s="503">
        <v>136.82400000000001</v>
      </c>
    </row>
    <row r="1518" spans="1:9">
      <c r="A1518" s="203"/>
      <c r="B1518" s="203"/>
      <c r="C1518" s="925" t="s">
        <v>265</v>
      </c>
      <c r="D1518" s="952"/>
      <c r="E1518" s="952"/>
      <c r="F1518" s="952"/>
      <c r="G1518" s="952"/>
      <c r="H1518" s="953">
        <v>136.82400000000001</v>
      </c>
      <c r="I1518" s="925"/>
    </row>
    <row r="1519" spans="1:9" ht="15.75" thickBot="1">
      <c r="A1519" s="204"/>
      <c r="B1519" s="204"/>
      <c r="C1519" s="915" t="s">
        <v>266</v>
      </c>
      <c r="D1519" s="916"/>
      <c r="E1519" s="916"/>
      <c r="F1519" s="916"/>
      <c r="G1519" s="916"/>
      <c r="H1519" s="489"/>
      <c r="I1519" s="210">
        <v>523.76739999999995</v>
      </c>
    </row>
    <row r="1520" spans="1:9">
      <c r="A1520" s="203"/>
      <c r="B1520" s="203"/>
      <c r="C1520" s="917" t="s">
        <v>267</v>
      </c>
      <c r="D1520" s="918"/>
      <c r="E1520" s="918"/>
      <c r="F1520" s="918"/>
      <c r="G1520" s="918"/>
      <c r="H1520" s="486"/>
      <c r="I1520" s="487">
        <v>1.4472</v>
      </c>
    </row>
    <row r="1521" spans="1:12">
      <c r="A1521" s="203"/>
      <c r="B1521" s="203"/>
      <c r="C1521" s="486"/>
      <c r="D1521" s="486"/>
      <c r="E1521" s="486"/>
      <c r="F1521" s="486"/>
      <c r="G1521" s="481" t="s">
        <v>268</v>
      </c>
      <c r="H1521" s="486">
        <v>2.7200000000000002E-3</v>
      </c>
      <c r="I1521" s="487">
        <v>3.8999999999999998E-3</v>
      </c>
    </row>
    <row r="1522" spans="1:12" ht="15.75" thickBot="1">
      <c r="A1522" s="204"/>
      <c r="B1522" s="204"/>
      <c r="C1522" s="489"/>
      <c r="D1522" s="489"/>
      <c r="E1522" s="489"/>
      <c r="F1522" s="489"/>
      <c r="G1522" s="488" t="s">
        <v>269</v>
      </c>
      <c r="H1522" s="489"/>
      <c r="I1522" s="489" t="s">
        <v>116</v>
      </c>
    </row>
    <row r="1523" spans="1:12" ht="15.75" thickBot="1">
      <c r="A1523" s="484" t="s">
        <v>270</v>
      </c>
      <c r="B1523" s="484"/>
      <c r="C1523" s="483" t="s">
        <v>244</v>
      </c>
      <c r="D1523" s="483" t="s">
        <v>261</v>
      </c>
      <c r="E1523" s="919" t="s">
        <v>271</v>
      </c>
      <c r="F1523" s="919"/>
      <c r="G1523" s="919" t="s">
        <v>272</v>
      </c>
      <c r="H1523" s="919"/>
      <c r="I1523" s="919"/>
    </row>
    <row r="1524" spans="1:12">
      <c r="A1524" s="285" t="s">
        <v>304</v>
      </c>
      <c r="B1524" s="286" t="s">
        <v>305</v>
      </c>
      <c r="C1524" s="287">
        <v>7.3299999999999997E-3</v>
      </c>
      <c r="D1524" s="285" t="s">
        <v>12</v>
      </c>
      <c r="E1524" s="285"/>
      <c r="F1524" s="503" t="s">
        <v>850</v>
      </c>
      <c r="G1524" s="290"/>
      <c r="H1524" s="290"/>
      <c r="I1524" s="291">
        <v>0.59419999999999995</v>
      </c>
    </row>
    <row r="1525" spans="1:12">
      <c r="A1525" s="285" t="s">
        <v>306</v>
      </c>
      <c r="B1525" s="286" t="s">
        <v>307</v>
      </c>
      <c r="C1525" s="287">
        <v>1.4999999999999999E-2</v>
      </c>
      <c r="D1525" s="285" t="s">
        <v>12</v>
      </c>
      <c r="E1525" s="285"/>
      <c r="F1525" s="503" t="s">
        <v>851</v>
      </c>
      <c r="G1525" s="290"/>
      <c r="H1525" s="290"/>
      <c r="I1525" s="291">
        <v>1.0936999999999999</v>
      </c>
    </row>
    <row r="1526" spans="1:12">
      <c r="A1526" s="285" t="s">
        <v>719</v>
      </c>
      <c r="B1526" s="286" t="s">
        <v>738</v>
      </c>
      <c r="C1526" s="287">
        <v>3.7299999999999998E-3</v>
      </c>
      <c r="D1526" s="285" t="s">
        <v>14</v>
      </c>
      <c r="E1526" s="285"/>
      <c r="F1526" s="503">
        <v>0</v>
      </c>
      <c r="G1526" s="290"/>
      <c r="H1526" s="290"/>
      <c r="I1526" s="291">
        <v>0</v>
      </c>
    </row>
    <row r="1527" spans="1:12" ht="15.75" thickBot="1">
      <c r="A1527" s="204"/>
      <c r="B1527" s="204"/>
      <c r="C1527" s="915" t="s">
        <v>273</v>
      </c>
      <c r="D1527" s="916"/>
      <c r="E1527" s="916"/>
      <c r="F1527" s="916"/>
      <c r="G1527" s="916"/>
      <c r="H1527" s="204"/>
      <c r="I1527" s="210">
        <v>1.6879</v>
      </c>
    </row>
    <row r="1528" spans="1:12" ht="15.75" thickBot="1">
      <c r="A1528" s="484" t="s">
        <v>274</v>
      </c>
      <c r="B1528" s="484"/>
      <c r="C1528" s="483" t="s">
        <v>244</v>
      </c>
      <c r="D1528" s="483" t="s">
        <v>261</v>
      </c>
      <c r="E1528" s="919" t="s">
        <v>272</v>
      </c>
      <c r="F1528" s="919"/>
      <c r="G1528" s="919" t="s">
        <v>272</v>
      </c>
      <c r="H1528" s="919"/>
      <c r="I1528" s="919"/>
    </row>
    <row r="1529" spans="1:12" ht="15.75" thickBot="1">
      <c r="A1529" s="214"/>
      <c r="B1529" s="214"/>
      <c r="C1529" s="919" t="s">
        <v>276</v>
      </c>
      <c r="D1529" s="955"/>
      <c r="E1529" s="955"/>
      <c r="F1529" s="955"/>
      <c r="G1529" s="955"/>
      <c r="H1529" s="490"/>
      <c r="I1529" s="490"/>
    </row>
    <row r="1530" spans="1:12" ht="15.75" thickBot="1">
      <c r="A1530" s="484"/>
      <c r="B1530" s="484"/>
      <c r="C1530" s="485"/>
      <c r="D1530" s="485"/>
      <c r="E1530" s="485"/>
      <c r="F1530" s="485"/>
      <c r="G1530" s="485" t="s">
        <v>277</v>
      </c>
      <c r="H1530" s="485"/>
      <c r="I1530" s="218">
        <v>3.1389999999999998</v>
      </c>
    </row>
    <row r="1531" spans="1:12" ht="15.75" thickBot="1">
      <c r="A1531" s="484" t="s">
        <v>278</v>
      </c>
      <c r="B1531" s="484"/>
      <c r="C1531" s="483" t="s">
        <v>279</v>
      </c>
      <c r="D1531" s="483" t="s">
        <v>244</v>
      </c>
      <c r="E1531" s="483" t="s">
        <v>261</v>
      </c>
      <c r="F1531" s="919" t="s">
        <v>272</v>
      </c>
      <c r="G1531" s="919"/>
      <c r="H1531" s="919" t="s">
        <v>272</v>
      </c>
      <c r="I1531" s="919"/>
    </row>
    <row r="1532" spans="1:12">
      <c r="A1532" s="285" t="s">
        <v>304</v>
      </c>
      <c r="B1532" s="286" t="s">
        <v>317</v>
      </c>
      <c r="C1532" s="285">
        <v>5914648</v>
      </c>
      <c r="D1532" s="295">
        <v>1.0999999999999999E-2</v>
      </c>
      <c r="E1532" s="285" t="s">
        <v>14</v>
      </c>
      <c r="F1532" s="285"/>
      <c r="G1532" s="289">
        <v>4.8099999999999996</v>
      </c>
      <c r="H1532" s="304"/>
      <c r="I1532" s="289">
        <v>5.2900000000000003E-2</v>
      </c>
    </row>
    <row r="1533" spans="1:12">
      <c r="A1533" s="285" t="s">
        <v>306</v>
      </c>
      <c r="B1533" s="286" t="s">
        <v>318</v>
      </c>
      <c r="C1533" s="285">
        <v>5914648</v>
      </c>
      <c r="D1533" s="295">
        <v>2.2499999999999999E-2</v>
      </c>
      <c r="E1533" s="285" t="s">
        <v>14</v>
      </c>
      <c r="F1533" s="285"/>
      <c r="G1533" s="289">
        <v>4.8099999999999996</v>
      </c>
      <c r="H1533" s="304"/>
      <c r="I1533" s="289">
        <v>0.1082</v>
      </c>
    </row>
    <row r="1534" spans="1:12" ht="15.75" thickBot="1">
      <c r="A1534" s="219"/>
      <c r="B1534" s="219"/>
      <c r="C1534" s="915" t="s">
        <v>281</v>
      </c>
      <c r="D1534" s="915"/>
      <c r="E1534" s="915"/>
      <c r="F1534" s="915"/>
      <c r="G1534" s="915"/>
      <c r="H1534" s="488"/>
      <c r="I1534" s="210">
        <v>0.16109999999999999</v>
      </c>
      <c r="L1534" s="140">
        <v>8.0745797548263998E-2</v>
      </c>
    </row>
    <row r="1535" spans="1:12" ht="15.75" thickBot="1">
      <c r="A1535" s="920" t="s">
        <v>282</v>
      </c>
      <c r="B1535" s="920"/>
      <c r="C1535" s="922" t="s">
        <v>244</v>
      </c>
      <c r="D1535" s="922" t="s">
        <v>261</v>
      </c>
      <c r="E1535" s="924" t="s">
        <v>283</v>
      </c>
      <c r="F1535" s="924"/>
      <c r="G1535" s="924"/>
      <c r="H1535" s="220"/>
      <c r="I1535" s="922" t="s">
        <v>272</v>
      </c>
      <c r="L1535" s="140">
        <v>0.165161858621449</v>
      </c>
    </row>
    <row r="1536" spans="1:12" ht="15.75" thickBot="1">
      <c r="A1536" s="921"/>
      <c r="B1536" s="921"/>
      <c r="C1536" s="923"/>
      <c r="D1536" s="923"/>
      <c r="E1536" s="491" t="s">
        <v>284</v>
      </c>
      <c r="F1536" s="491" t="s">
        <v>285</v>
      </c>
      <c r="G1536" s="491" t="s">
        <v>286</v>
      </c>
      <c r="H1536" s="491"/>
      <c r="I1536" s="923"/>
      <c r="L1536" s="140">
        <v>2.7380165895911301E-2</v>
      </c>
    </row>
    <row r="1537" spans="1:9">
      <c r="A1537" s="285" t="s">
        <v>304</v>
      </c>
      <c r="B1537" s="286" t="s">
        <v>317</v>
      </c>
      <c r="C1537" s="287">
        <v>1.0999999999999999E-2</v>
      </c>
      <c r="D1537" s="285" t="s">
        <v>287</v>
      </c>
      <c r="E1537" s="285">
        <v>5914359</v>
      </c>
      <c r="F1537" s="285">
        <v>5914374</v>
      </c>
      <c r="G1537" s="285">
        <v>5914389</v>
      </c>
      <c r="H1537" s="285"/>
      <c r="I1537" s="285"/>
    </row>
    <row r="1538" spans="1:9">
      <c r="A1538" s="285" t="s">
        <v>306</v>
      </c>
      <c r="B1538" s="286" t="s">
        <v>318</v>
      </c>
      <c r="C1538" s="287">
        <v>2.2499999999999999E-2</v>
      </c>
      <c r="D1538" s="285" t="s">
        <v>287</v>
      </c>
      <c r="E1538" s="285">
        <v>5914359</v>
      </c>
      <c r="F1538" s="285">
        <v>5914374</v>
      </c>
      <c r="G1538" s="285">
        <v>5914389</v>
      </c>
      <c r="H1538" s="285"/>
      <c r="I1538" s="290"/>
    </row>
    <row r="1539" spans="1:9">
      <c r="A1539" s="223"/>
      <c r="B1539" s="223"/>
      <c r="C1539" s="925" t="s">
        <v>288</v>
      </c>
      <c r="D1539" s="925"/>
      <c r="E1539" s="925"/>
      <c r="F1539" s="925"/>
      <c r="G1539" s="925"/>
      <c r="H1539" s="481"/>
      <c r="I1539" s="481" t="s">
        <v>116</v>
      </c>
    </row>
    <row r="1540" spans="1:9" ht="15.75" thickBot="1">
      <c r="A1540" s="225"/>
      <c r="B1540" s="225"/>
      <c r="C1540" s="482"/>
      <c r="D1540" s="482"/>
      <c r="E1540" s="926" t="s">
        <v>289</v>
      </c>
      <c r="F1540" s="926"/>
      <c r="G1540" s="926"/>
      <c r="H1540" s="225"/>
      <c r="I1540" s="227">
        <v>3.3</v>
      </c>
    </row>
    <row r="1541" spans="1:9" ht="15.75" thickTop="1">
      <c r="A1541" s="223"/>
      <c r="B1541" s="223"/>
      <c r="C1541" s="481"/>
      <c r="D1541" s="481"/>
      <c r="E1541" s="481"/>
      <c r="F1541" s="481" t="s">
        <v>86</v>
      </c>
      <c r="G1541" s="228">
        <v>0.23619999999999999</v>
      </c>
      <c r="H1541" s="223"/>
      <c r="I1541" s="487">
        <v>0.77949999999999997</v>
      </c>
    </row>
    <row r="1542" spans="1:9" ht="16.5" thickBot="1">
      <c r="A1542" s="225"/>
      <c r="B1542" s="225"/>
      <c r="C1542" s="482"/>
      <c r="D1542" s="561">
        <v>4011370</v>
      </c>
      <c r="E1542" s="482"/>
      <c r="F1542" s="225"/>
      <c r="G1542" s="225" t="s">
        <v>290</v>
      </c>
      <c r="H1542" s="225"/>
      <c r="I1542" s="227">
        <v>4.08</v>
      </c>
    </row>
    <row r="1543" spans="1:9" ht="15.75" thickTop="1">
      <c r="A1543" s="230" t="s">
        <v>291</v>
      </c>
      <c r="B1543" s="504"/>
      <c r="C1543" s="504"/>
      <c r="D1543" s="504"/>
      <c r="E1543" s="504"/>
      <c r="F1543" s="504"/>
      <c r="G1543" s="504"/>
      <c r="H1543" s="504"/>
      <c r="I1543" s="504"/>
    </row>
    <row r="1544" spans="1:9" ht="23.25" thickBot="1">
      <c r="A1544" s="231" t="s">
        <v>237</v>
      </c>
      <c r="B1544" s="232"/>
      <c r="C1544" s="232"/>
      <c r="D1544" s="232"/>
      <c r="E1544" s="232"/>
      <c r="F1544" s="232"/>
      <c r="G1544" s="232"/>
      <c r="H1544" s="232"/>
      <c r="I1544" s="233" t="s">
        <v>214</v>
      </c>
    </row>
    <row r="1545" spans="1:9" ht="18.75" thickTop="1">
      <c r="A1545" s="234" t="s">
        <v>238</v>
      </c>
      <c r="B1545" s="234"/>
      <c r="C1545" s="234"/>
      <c r="D1545" s="234" t="s">
        <v>743</v>
      </c>
      <c r="E1545" s="234"/>
      <c r="F1545" s="234"/>
      <c r="G1545" s="234"/>
      <c r="H1545" s="234"/>
      <c r="I1545" s="234"/>
    </row>
    <row r="1546" spans="1:9" ht="15.75">
      <c r="A1546" s="235" t="s">
        <v>239</v>
      </c>
      <c r="B1546" s="235"/>
      <c r="C1546" s="235"/>
      <c r="D1546" s="235" t="s">
        <v>744</v>
      </c>
      <c r="E1546" s="235"/>
      <c r="F1546" s="235"/>
      <c r="G1546" s="236" t="s">
        <v>240</v>
      </c>
      <c r="H1546" s="237">
        <v>457.16</v>
      </c>
      <c r="I1546" s="238" t="s">
        <v>14</v>
      </c>
    </row>
    <row r="1547" spans="1:9" ht="16.5" thickBot="1">
      <c r="A1547" s="239">
        <v>5914648</v>
      </c>
      <c r="B1547" s="941" t="s">
        <v>742</v>
      </c>
      <c r="C1547" s="941"/>
      <c r="D1547" s="941"/>
      <c r="E1547" s="941"/>
      <c r="F1547" s="941"/>
      <c r="G1547" s="941"/>
      <c r="H1547" s="942" t="s">
        <v>242</v>
      </c>
      <c r="I1547" s="943"/>
    </row>
    <row r="1548" spans="1:9" ht="15.75" thickBot="1">
      <c r="A1548" s="936" t="s">
        <v>243</v>
      </c>
      <c r="B1548" s="936"/>
      <c r="C1548" s="938" t="s">
        <v>244</v>
      </c>
      <c r="D1548" s="929" t="s">
        <v>245</v>
      </c>
      <c r="E1548" s="929"/>
      <c r="F1548" s="929" t="s">
        <v>246</v>
      </c>
      <c r="G1548" s="929"/>
      <c r="H1548" s="240"/>
      <c r="I1548" s="240" t="s">
        <v>247</v>
      </c>
    </row>
    <row r="1549" spans="1:9" ht="15.75" thickBot="1">
      <c r="A1549" s="937"/>
      <c r="B1549" s="937"/>
      <c r="C1549" s="939"/>
      <c r="D1549" s="241" t="s">
        <v>248</v>
      </c>
      <c r="E1549" s="241" t="s">
        <v>249</v>
      </c>
      <c r="F1549" s="241" t="s">
        <v>250</v>
      </c>
      <c r="G1549" s="241" t="s">
        <v>251</v>
      </c>
      <c r="H1549" s="241"/>
      <c r="I1549" s="241" t="s">
        <v>252</v>
      </c>
    </row>
    <row r="1550" spans="1:9">
      <c r="A1550" s="242" t="s">
        <v>322</v>
      </c>
      <c r="B1550" s="243" t="s">
        <v>323</v>
      </c>
      <c r="C1550" s="244">
        <v>12</v>
      </c>
      <c r="D1550" s="245">
        <v>0.97</v>
      </c>
      <c r="E1550" s="245">
        <v>0.03</v>
      </c>
      <c r="F1550" s="502">
        <v>187.09909999999999</v>
      </c>
      <c r="G1550" s="502">
        <v>56.936199999999999</v>
      </c>
      <c r="H1550" s="257"/>
      <c r="I1550" s="502">
        <v>2198.3305999999998</v>
      </c>
    </row>
    <row r="1551" spans="1:9" ht="15.75" thickBot="1">
      <c r="A1551" s="248"/>
      <c r="B1551" s="248"/>
      <c r="C1551" s="248"/>
      <c r="D1551" s="248"/>
      <c r="E1551" s="248"/>
      <c r="F1551" s="248"/>
      <c r="G1551" s="495" t="s">
        <v>259</v>
      </c>
      <c r="H1551" s="497"/>
      <c r="I1551" s="251">
        <v>2198.3305999999998</v>
      </c>
    </row>
    <row r="1552" spans="1:9" ht="15.75" thickBot="1">
      <c r="A1552" s="500" t="s">
        <v>260</v>
      </c>
      <c r="B1552" s="500"/>
      <c r="C1552" s="499" t="s">
        <v>244</v>
      </c>
      <c r="D1552" s="499" t="s">
        <v>261</v>
      </c>
      <c r="E1552" s="929" t="s">
        <v>246</v>
      </c>
      <c r="F1552" s="930"/>
      <c r="G1552" s="931" t="s">
        <v>262</v>
      </c>
      <c r="H1552" s="931"/>
      <c r="I1552" s="931"/>
    </row>
    <row r="1553" spans="1:9">
      <c r="A1553" s="257"/>
      <c r="B1553" s="257"/>
      <c r="C1553" s="927" t="s">
        <v>265</v>
      </c>
      <c r="D1553" s="932"/>
      <c r="E1553" s="932"/>
      <c r="F1553" s="932"/>
      <c r="G1553" s="932"/>
      <c r="H1553" s="932" t="s">
        <v>116</v>
      </c>
      <c r="I1553" s="932"/>
    </row>
    <row r="1554" spans="1:9" ht="15.75" thickBot="1">
      <c r="A1554" s="248"/>
      <c r="B1554" s="248"/>
      <c r="C1554" s="933" t="s">
        <v>266</v>
      </c>
      <c r="D1554" s="934"/>
      <c r="E1554" s="934"/>
      <c r="F1554" s="934"/>
      <c r="G1554" s="934"/>
      <c r="H1554" s="497"/>
      <c r="I1554" s="558" t="s">
        <v>116</v>
      </c>
    </row>
    <row r="1555" spans="1:9">
      <c r="A1555" s="257"/>
      <c r="B1555" s="257"/>
      <c r="C1555" s="927" t="s">
        <v>267</v>
      </c>
      <c r="D1555" s="932"/>
      <c r="E1555" s="932"/>
      <c r="F1555" s="932"/>
      <c r="G1555" s="932"/>
      <c r="H1555" s="501"/>
      <c r="I1555" s="502">
        <v>4.8087</v>
      </c>
    </row>
    <row r="1556" spans="1:9">
      <c r="A1556" s="257"/>
      <c r="B1556" s="257"/>
      <c r="C1556" s="501"/>
      <c r="D1556" s="501"/>
      <c r="E1556" s="501"/>
      <c r="F1556" s="501"/>
      <c r="G1556" s="492" t="s">
        <v>268</v>
      </c>
      <c r="H1556" s="501"/>
      <c r="I1556" s="502" t="s">
        <v>116</v>
      </c>
    </row>
    <row r="1557" spans="1:9" ht="15.75" thickBot="1">
      <c r="A1557" s="248"/>
      <c r="B1557" s="248"/>
      <c r="C1557" s="497"/>
      <c r="D1557" s="497"/>
      <c r="E1557" s="497"/>
      <c r="F1557" s="497"/>
      <c r="G1557" s="495" t="s">
        <v>269</v>
      </c>
      <c r="H1557" s="497"/>
      <c r="I1557" s="497" t="s">
        <v>116</v>
      </c>
    </row>
    <row r="1558" spans="1:9" ht="15.75" thickBot="1">
      <c r="A1558" s="500" t="s">
        <v>270</v>
      </c>
      <c r="B1558" s="500"/>
      <c r="C1558" s="499" t="s">
        <v>244</v>
      </c>
      <c r="D1558" s="499" t="s">
        <v>261</v>
      </c>
      <c r="E1558" s="931" t="s">
        <v>271</v>
      </c>
      <c r="F1558" s="931"/>
      <c r="G1558" s="931" t="s">
        <v>272</v>
      </c>
      <c r="H1558" s="931"/>
      <c r="I1558" s="931"/>
    </row>
    <row r="1559" spans="1:9" ht="15.75" thickBot="1">
      <c r="A1559" s="263"/>
      <c r="B1559" s="263"/>
      <c r="C1559" s="931" t="s">
        <v>273</v>
      </c>
      <c r="D1559" s="935"/>
      <c r="E1559" s="935"/>
      <c r="F1559" s="935"/>
      <c r="G1559" s="935"/>
      <c r="H1559" s="263"/>
      <c r="I1559" s="263"/>
    </row>
    <row r="1560" spans="1:9" ht="15.75" thickBot="1">
      <c r="A1560" s="500" t="s">
        <v>274</v>
      </c>
      <c r="B1560" s="500"/>
      <c r="C1560" s="499" t="s">
        <v>244</v>
      </c>
      <c r="D1560" s="499" t="s">
        <v>261</v>
      </c>
      <c r="E1560" s="931" t="s">
        <v>272</v>
      </c>
      <c r="F1560" s="931"/>
      <c r="G1560" s="931" t="s">
        <v>272</v>
      </c>
      <c r="H1560" s="931"/>
      <c r="I1560" s="931"/>
    </row>
    <row r="1561" spans="1:9" ht="15.75" thickBot="1">
      <c r="A1561" s="263"/>
      <c r="B1561" s="263"/>
      <c r="C1561" s="931" t="s">
        <v>276</v>
      </c>
      <c r="D1561" s="935"/>
      <c r="E1561" s="935"/>
      <c r="F1561" s="935"/>
      <c r="G1561" s="935"/>
      <c r="H1561" s="498"/>
      <c r="I1561" s="498"/>
    </row>
    <row r="1562" spans="1:9" ht="15.75" thickBot="1">
      <c r="A1562" s="500"/>
      <c r="B1562" s="500"/>
      <c r="C1562" s="494"/>
      <c r="D1562" s="494"/>
      <c r="E1562" s="494"/>
      <c r="F1562" s="494"/>
      <c r="G1562" s="494" t="s">
        <v>277</v>
      </c>
      <c r="H1562" s="494"/>
      <c r="I1562" s="266"/>
    </row>
    <row r="1563" spans="1:9" ht="15.75" thickBot="1">
      <c r="A1563" s="500" t="s">
        <v>278</v>
      </c>
      <c r="B1563" s="500"/>
      <c r="C1563" s="499" t="s">
        <v>279</v>
      </c>
      <c r="D1563" s="499" t="s">
        <v>244</v>
      </c>
      <c r="E1563" s="499" t="s">
        <v>261</v>
      </c>
      <c r="F1563" s="931" t="s">
        <v>272</v>
      </c>
      <c r="G1563" s="931"/>
      <c r="H1563" s="931" t="s">
        <v>272</v>
      </c>
      <c r="I1563" s="931"/>
    </row>
    <row r="1564" spans="1:9" ht="15.75" thickBot="1">
      <c r="A1564" s="500"/>
      <c r="B1564" s="500"/>
      <c r="C1564" s="931" t="s">
        <v>281</v>
      </c>
      <c r="D1564" s="931"/>
      <c r="E1564" s="931"/>
      <c r="F1564" s="931"/>
      <c r="G1564" s="931"/>
      <c r="H1564" s="494"/>
      <c r="I1564" s="494"/>
    </row>
    <row r="1565" spans="1:9" ht="15.75" thickBot="1">
      <c r="A1565" s="936" t="s">
        <v>282</v>
      </c>
      <c r="B1565" s="936"/>
      <c r="C1565" s="938" t="s">
        <v>244</v>
      </c>
      <c r="D1565" s="938" t="s">
        <v>261</v>
      </c>
      <c r="E1565" s="940" t="s">
        <v>283</v>
      </c>
      <c r="F1565" s="940"/>
      <c r="G1565" s="940"/>
      <c r="H1565" s="271"/>
      <c r="I1565" s="938" t="s">
        <v>272</v>
      </c>
    </row>
    <row r="1566" spans="1:9" ht="15.75" thickBot="1">
      <c r="A1566" s="937"/>
      <c r="B1566" s="937"/>
      <c r="C1566" s="939"/>
      <c r="D1566" s="939"/>
      <c r="E1566" s="496" t="s">
        <v>284</v>
      </c>
      <c r="F1566" s="496" t="s">
        <v>285</v>
      </c>
      <c r="G1566" s="496" t="s">
        <v>286</v>
      </c>
      <c r="H1566" s="496"/>
      <c r="I1566" s="939"/>
    </row>
    <row r="1567" spans="1:9">
      <c r="A1567" s="278"/>
      <c r="B1567" s="278"/>
      <c r="C1567" s="927" t="s">
        <v>288</v>
      </c>
      <c r="D1567" s="927"/>
      <c r="E1567" s="927"/>
      <c r="F1567" s="927"/>
      <c r="G1567" s="927"/>
      <c r="H1567" s="279"/>
      <c r="I1567" s="279" t="s">
        <v>116</v>
      </c>
    </row>
    <row r="1568" spans="1:9" ht="15.75" thickBot="1">
      <c r="A1568" s="275"/>
      <c r="B1568" s="275"/>
      <c r="C1568" s="493"/>
      <c r="D1568" s="493"/>
      <c r="E1568" s="928" t="s">
        <v>289</v>
      </c>
      <c r="F1568" s="928"/>
      <c r="G1568" s="928"/>
      <c r="H1568" s="275"/>
      <c r="I1568" s="284">
        <v>4.8099999999999996</v>
      </c>
    </row>
    <row r="1569" spans="1:9" ht="15.75" thickTop="1">
      <c r="A1569" s="230" t="s">
        <v>291</v>
      </c>
      <c r="B1569" s="504"/>
      <c r="C1569" s="504"/>
      <c r="D1569" s="504"/>
      <c r="E1569" s="504"/>
      <c r="F1569" s="504"/>
      <c r="G1569" s="504"/>
      <c r="H1569" s="504"/>
      <c r="I1569" s="504"/>
    </row>
    <row r="1570" spans="1:9" ht="23.25" thickBot="1">
      <c r="A1570" s="185" t="s">
        <v>237</v>
      </c>
      <c r="B1570" s="186"/>
      <c r="C1570" s="186"/>
      <c r="D1570" s="186"/>
      <c r="E1570" s="186"/>
      <c r="F1570" s="186"/>
      <c r="G1570" s="186"/>
      <c r="H1570" s="186"/>
      <c r="I1570" s="187" t="s">
        <v>214</v>
      </c>
    </row>
    <row r="1571" spans="1:9" ht="18.75" thickTop="1">
      <c r="A1571" s="188" t="s">
        <v>238</v>
      </c>
      <c r="B1571" s="188"/>
      <c r="C1571" s="188"/>
      <c r="D1571" s="188"/>
      <c r="E1571" s="188"/>
      <c r="F1571" s="188"/>
      <c r="G1571" s="189"/>
      <c r="H1571" s="190"/>
      <c r="I1571" s="188"/>
    </row>
    <row r="1572" spans="1:9" ht="15.75">
      <c r="A1572" s="191" t="s">
        <v>239</v>
      </c>
      <c r="B1572" s="191"/>
      <c r="C1572" s="191"/>
      <c r="D1572" s="191" t="s">
        <v>744</v>
      </c>
      <c r="E1572" s="191"/>
      <c r="F1572" s="191"/>
      <c r="G1572" s="192" t="s">
        <v>240</v>
      </c>
      <c r="H1572" s="193">
        <v>498</v>
      </c>
      <c r="I1572" s="194" t="s">
        <v>11</v>
      </c>
    </row>
    <row r="1573" spans="1:9" ht="16.5" thickBot="1">
      <c r="A1573" s="195">
        <v>4011412</v>
      </c>
      <c r="B1573" s="947" t="s">
        <v>745</v>
      </c>
      <c r="C1573" s="947"/>
      <c r="D1573" s="947"/>
      <c r="E1573" s="947"/>
      <c r="F1573" s="947"/>
      <c r="G1573" s="947"/>
      <c r="H1573" s="948" t="s">
        <v>242</v>
      </c>
      <c r="I1573" s="949"/>
    </row>
    <row r="1574" spans="1:9" ht="15.75" thickBot="1">
      <c r="A1574" s="920" t="s">
        <v>243</v>
      </c>
      <c r="B1574" s="920"/>
      <c r="C1574" s="922" t="s">
        <v>244</v>
      </c>
      <c r="D1574" s="950" t="s">
        <v>245</v>
      </c>
      <c r="E1574" s="950"/>
      <c r="F1574" s="950" t="s">
        <v>246</v>
      </c>
      <c r="G1574" s="950"/>
      <c r="H1574" s="196"/>
      <c r="I1574" s="196" t="s">
        <v>247</v>
      </c>
    </row>
    <row r="1575" spans="1:9" ht="15.75" thickBot="1">
      <c r="A1575" s="921"/>
      <c r="B1575" s="921"/>
      <c r="C1575" s="923"/>
      <c r="D1575" s="197" t="s">
        <v>248</v>
      </c>
      <c r="E1575" s="197" t="s">
        <v>249</v>
      </c>
      <c r="F1575" s="197" t="s">
        <v>250</v>
      </c>
      <c r="G1575" s="197" t="s">
        <v>251</v>
      </c>
      <c r="H1575" s="197"/>
      <c r="I1575" s="197" t="s">
        <v>252</v>
      </c>
    </row>
    <row r="1576" spans="1:9">
      <c r="A1576" s="285" t="s">
        <v>338</v>
      </c>
      <c r="B1576" s="286" t="s">
        <v>339</v>
      </c>
      <c r="C1576" s="287">
        <v>1</v>
      </c>
      <c r="D1576" s="288">
        <v>0.13</v>
      </c>
      <c r="E1576" s="288">
        <v>0.87</v>
      </c>
      <c r="F1576" s="520">
        <v>227.75630000000001</v>
      </c>
      <c r="G1576" s="520">
        <v>60.354999999999997</v>
      </c>
      <c r="H1576" s="203"/>
      <c r="I1576" s="520">
        <v>82.117199999999997</v>
      </c>
    </row>
    <row r="1577" spans="1:9">
      <c r="A1577" s="285" t="s">
        <v>294</v>
      </c>
      <c r="B1577" s="286" t="s">
        <v>295</v>
      </c>
      <c r="C1577" s="287">
        <v>1</v>
      </c>
      <c r="D1577" s="288">
        <v>0.06</v>
      </c>
      <c r="E1577" s="288">
        <v>0.94</v>
      </c>
      <c r="F1577" s="520">
        <v>131.4545</v>
      </c>
      <c r="G1577" s="520">
        <v>64.6297</v>
      </c>
      <c r="H1577" s="203"/>
      <c r="I1577" s="520">
        <v>68.639200000000002</v>
      </c>
    </row>
    <row r="1578" spans="1:9">
      <c r="A1578" s="285" t="s">
        <v>298</v>
      </c>
      <c r="B1578" s="286" t="s">
        <v>299</v>
      </c>
      <c r="C1578" s="287">
        <v>2</v>
      </c>
      <c r="D1578" s="288">
        <v>1</v>
      </c>
      <c r="E1578" s="288">
        <v>0</v>
      </c>
      <c r="F1578" s="520">
        <v>48.577199999999998</v>
      </c>
      <c r="G1578" s="520">
        <v>32.002200000000002</v>
      </c>
      <c r="H1578" s="203"/>
      <c r="I1578" s="520">
        <v>97.154399999999995</v>
      </c>
    </row>
    <row r="1579" spans="1:9" ht="28.5">
      <c r="A1579" s="285" t="s">
        <v>500</v>
      </c>
      <c r="B1579" s="286" t="s">
        <v>746</v>
      </c>
      <c r="C1579" s="287">
        <v>1</v>
      </c>
      <c r="D1579" s="288">
        <v>1</v>
      </c>
      <c r="E1579" s="288">
        <v>0</v>
      </c>
      <c r="F1579" s="520">
        <v>520.75189999999998</v>
      </c>
      <c r="G1579" s="520">
        <v>6.6002999999999998</v>
      </c>
      <c r="H1579" s="203"/>
      <c r="I1579" s="520">
        <v>520.75189999999998</v>
      </c>
    </row>
    <row r="1580" spans="1:9" ht="15.75" thickBot="1">
      <c r="A1580" s="204"/>
      <c r="B1580" s="204"/>
      <c r="C1580" s="204"/>
      <c r="D1580" s="204"/>
      <c r="E1580" s="204"/>
      <c r="F1580" s="204"/>
      <c r="G1580" s="521" t="s">
        <v>259</v>
      </c>
      <c r="H1580" s="522"/>
      <c r="I1580" s="210">
        <v>768.66269999999997</v>
      </c>
    </row>
    <row r="1581" spans="1:9" ht="15.75" thickBot="1">
      <c r="A1581" s="516" t="s">
        <v>260</v>
      </c>
      <c r="B1581" s="516"/>
      <c r="C1581" s="515" t="s">
        <v>244</v>
      </c>
      <c r="D1581" s="515" t="s">
        <v>261</v>
      </c>
      <c r="E1581" s="950" t="s">
        <v>246</v>
      </c>
      <c r="F1581" s="951"/>
      <c r="G1581" s="919" t="s">
        <v>262</v>
      </c>
      <c r="H1581" s="919"/>
      <c r="I1581" s="919"/>
    </row>
    <row r="1582" spans="1:9">
      <c r="A1582" s="285" t="s">
        <v>263</v>
      </c>
      <c r="B1582" s="286" t="s">
        <v>264</v>
      </c>
      <c r="C1582" s="287">
        <v>10</v>
      </c>
      <c r="D1582" s="285" t="s">
        <v>40</v>
      </c>
      <c r="E1582" s="203">
        <v>17.103000000000002</v>
      </c>
      <c r="F1582" s="203"/>
      <c r="G1582" s="203"/>
      <c r="H1582" s="203"/>
      <c r="I1582" s="520">
        <v>171.03</v>
      </c>
    </row>
    <row r="1583" spans="1:9">
      <c r="A1583" s="203"/>
      <c r="B1583" s="203"/>
      <c r="C1583" s="925" t="s">
        <v>265</v>
      </c>
      <c r="D1583" s="952"/>
      <c r="E1583" s="952"/>
      <c r="F1583" s="952"/>
      <c r="G1583" s="952"/>
      <c r="H1583" s="953">
        <v>171.03</v>
      </c>
      <c r="I1583" s="925"/>
    </row>
    <row r="1584" spans="1:9" ht="15.75" thickBot="1">
      <c r="A1584" s="204"/>
      <c r="B1584" s="204"/>
      <c r="C1584" s="915" t="s">
        <v>266</v>
      </c>
      <c r="D1584" s="916"/>
      <c r="E1584" s="916"/>
      <c r="F1584" s="916"/>
      <c r="G1584" s="916"/>
      <c r="H1584" s="522"/>
      <c r="I1584" s="210">
        <v>939.69269999999995</v>
      </c>
    </row>
    <row r="1585" spans="1:9">
      <c r="A1585" s="203"/>
      <c r="B1585" s="203"/>
      <c r="C1585" s="917" t="s">
        <v>267</v>
      </c>
      <c r="D1585" s="918"/>
      <c r="E1585" s="918"/>
      <c r="F1585" s="918"/>
      <c r="G1585" s="918"/>
      <c r="H1585" s="519"/>
      <c r="I1585" s="536">
        <v>1.8869</v>
      </c>
    </row>
    <row r="1586" spans="1:9">
      <c r="A1586" s="203"/>
      <c r="B1586" s="203"/>
      <c r="C1586" s="519"/>
      <c r="D1586" s="519"/>
      <c r="E1586" s="519"/>
      <c r="F1586" s="519"/>
      <c r="G1586" s="518" t="s">
        <v>268</v>
      </c>
      <c r="H1586" s="519">
        <v>2.7200000000000002E-3</v>
      </c>
      <c r="I1586" s="536">
        <v>5.1000000000000004E-3</v>
      </c>
    </row>
    <row r="1587" spans="1:9" ht="15.75" thickBot="1">
      <c r="A1587" s="204"/>
      <c r="B1587" s="204"/>
      <c r="C1587" s="522"/>
      <c r="D1587" s="522"/>
      <c r="E1587" s="522"/>
      <c r="F1587" s="522"/>
      <c r="G1587" s="521" t="s">
        <v>269</v>
      </c>
      <c r="H1587" s="522"/>
      <c r="I1587" s="522" t="s">
        <v>116</v>
      </c>
    </row>
    <row r="1588" spans="1:9" ht="15.75" thickBot="1">
      <c r="A1588" s="516" t="s">
        <v>270</v>
      </c>
      <c r="B1588" s="516"/>
      <c r="C1588" s="515" t="s">
        <v>244</v>
      </c>
      <c r="D1588" s="515" t="s">
        <v>261</v>
      </c>
      <c r="E1588" s="919" t="s">
        <v>271</v>
      </c>
      <c r="F1588" s="919"/>
      <c r="G1588" s="919" t="s">
        <v>272</v>
      </c>
      <c r="H1588" s="919"/>
      <c r="I1588" s="919"/>
    </row>
    <row r="1589" spans="1:9">
      <c r="A1589" s="285" t="s">
        <v>751</v>
      </c>
      <c r="B1589" s="286" t="s">
        <v>486</v>
      </c>
      <c r="C1589" s="287">
        <v>3.15E-3</v>
      </c>
      <c r="D1589" s="285" t="s">
        <v>14</v>
      </c>
      <c r="E1589" s="285"/>
      <c r="F1589" s="520">
        <v>0</v>
      </c>
      <c r="G1589" s="290"/>
      <c r="H1589" s="290"/>
      <c r="I1589" s="291">
        <v>0</v>
      </c>
    </row>
    <row r="1590" spans="1:9">
      <c r="A1590" s="285" t="s">
        <v>483</v>
      </c>
      <c r="B1590" s="286" t="s">
        <v>484</v>
      </c>
      <c r="C1590" s="287">
        <v>0.45</v>
      </c>
      <c r="D1590" s="285" t="s">
        <v>38</v>
      </c>
      <c r="E1590" s="285"/>
      <c r="F1590" s="520" t="s">
        <v>878</v>
      </c>
      <c r="G1590" s="520"/>
      <c r="H1590" s="203"/>
      <c r="I1590" s="291">
        <v>0.06</v>
      </c>
    </row>
    <row r="1591" spans="1:9" ht="15.75" thickBot="1">
      <c r="A1591" s="204"/>
      <c r="B1591" s="204"/>
      <c r="C1591" s="915" t="s">
        <v>273</v>
      </c>
      <c r="D1591" s="916"/>
      <c r="E1591" s="916"/>
      <c r="F1591" s="916"/>
      <c r="G1591" s="916"/>
      <c r="H1591" s="204"/>
      <c r="I1591" s="210">
        <v>0.06</v>
      </c>
    </row>
    <row r="1592" spans="1:9" ht="15.75" thickBot="1">
      <c r="A1592" s="516" t="s">
        <v>274</v>
      </c>
      <c r="B1592" s="516"/>
      <c r="C1592" s="515" t="s">
        <v>244</v>
      </c>
      <c r="D1592" s="515" t="s">
        <v>261</v>
      </c>
      <c r="E1592" s="919" t="s">
        <v>272</v>
      </c>
      <c r="F1592" s="919"/>
      <c r="G1592" s="919" t="s">
        <v>272</v>
      </c>
      <c r="H1592" s="919"/>
      <c r="I1592" s="919"/>
    </row>
    <row r="1593" spans="1:9" ht="28.5">
      <c r="A1593" s="285" t="s">
        <v>747</v>
      </c>
      <c r="B1593" s="286" t="s">
        <v>748</v>
      </c>
      <c r="C1593" s="295">
        <v>0.02</v>
      </c>
      <c r="D1593" s="285" t="s">
        <v>12</v>
      </c>
      <c r="E1593" s="285"/>
      <c r="F1593" s="289">
        <v>66.38</v>
      </c>
      <c r="G1593" s="290"/>
      <c r="H1593" s="290"/>
      <c r="I1593" s="291">
        <v>1.3275999999999999</v>
      </c>
    </row>
    <row r="1594" spans="1:9" ht="15.75" thickBot="1">
      <c r="A1594" s="204"/>
      <c r="B1594" s="204"/>
      <c r="C1594" s="915" t="s">
        <v>276</v>
      </c>
      <c r="D1594" s="916"/>
      <c r="E1594" s="916"/>
      <c r="F1594" s="916"/>
      <c r="G1594" s="916"/>
      <c r="H1594" s="522"/>
      <c r="I1594" s="207">
        <v>1.3275999999999999</v>
      </c>
    </row>
    <row r="1595" spans="1:9" ht="15.75" thickBot="1">
      <c r="A1595" s="516"/>
      <c r="B1595" s="516"/>
      <c r="C1595" s="517"/>
      <c r="D1595" s="517"/>
      <c r="E1595" s="517"/>
      <c r="F1595" s="517"/>
      <c r="G1595" s="517" t="s">
        <v>277</v>
      </c>
      <c r="H1595" s="517"/>
      <c r="I1595" s="218">
        <v>3.2795999999999998</v>
      </c>
    </row>
    <row r="1596" spans="1:9" ht="15.75" thickBot="1">
      <c r="A1596" s="516" t="s">
        <v>278</v>
      </c>
      <c r="B1596" s="516"/>
      <c r="C1596" s="515" t="s">
        <v>279</v>
      </c>
      <c r="D1596" s="515" t="s">
        <v>244</v>
      </c>
      <c r="E1596" s="515" t="s">
        <v>261</v>
      </c>
      <c r="F1596" s="919" t="s">
        <v>272</v>
      </c>
      <c r="G1596" s="919"/>
      <c r="H1596" s="919" t="s">
        <v>272</v>
      </c>
      <c r="I1596" s="919"/>
    </row>
    <row r="1597" spans="1:9">
      <c r="A1597" s="285" t="s">
        <v>483</v>
      </c>
      <c r="B1597" s="286" t="s">
        <v>749</v>
      </c>
      <c r="C1597" s="285">
        <v>5914654</v>
      </c>
      <c r="D1597" s="295">
        <v>4.4999999999999999E-4</v>
      </c>
      <c r="E1597" s="285" t="s">
        <v>14</v>
      </c>
      <c r="F1597" s="285"/>
      <c r="G1597" s="289">
        <v>20.52</v>
      </c>
      <c r="H1597" s="304"/>
      <c r="I1597" s="289">
        <v>9.1999999999999998E-3</v>
      </c>
    </row>
    <row r="1598" spans="1:9" ht="28.5">
      <c r="A1598" s="285" t="s">
        <v>747</v>
      </c>
      <c r="B1598" s="286" t="s">
        <v>750</v>
      </c>
      <c r="C1598" s="285">
        <v>5915406</v>
      </c>
      <c r="D1598" s="295">
        <v>0.03</v>
      </c>
      <c r="E1598" s="285" t="s">
        <v>14</v>
      </c>
      <c r="F1598" s="285"/>
      <c r="G1598" s="289">
        <v>5.89</v>
      </c>
      <c r="H1598" s="304"/>
      <c r="I1598" s="289">
        <v>0.1767</v>
      </c>
    </row>
    <row r="1599" spans="1:9" ht="15.75" thickBot="1">
      <c r="A1599" s="219"/>
      <c r="B1599" s="219"/>
      <c r="C1599" s="915" t="s">
        <v>281</v>
      </c>
      <c r="D1599" s="915"/>
      <c r="E1599" s="915"/>
      <c r="F1599" s="915"/>
      <c r="G1599" s="915"/>
      <c r="H1599" s="521"/>
      <c r="I1599" s="210">
        <v>0.18590000000000001</v>
      </c>
    </row>
    <row r="1600" spans="1:9" ht="15.75" thickBot="1">
      <c r="A1600" s="920" t="s">
        <v>282</v>
      </c>
      <c r="B1600" s="920"/>
      <c r="C1600" s="922" t="s">
        <v>244</v>
      </c>
      <c r="D1600" s="922" t="s">
        <v>261</v>
      </c>
      <c r="E1600" s="924" t="s">
        <v>283</v>
      </c>
      <c r="F1600" s="924"/>
      <c r="G1600" s="924"/>
      <c r="H1600" s="220"/>
      <c r="I1600" s="922" t="s">
        <v>272</v>
      </c>
    </row>
    <row r="1601" spans="1:9" ht="15.75" thickBot="1">
      <c r="A1601" s="921"/>
      <c r="B1601" s="921"/>
      <c r="C1601" s="923"/>
      <c r="D1601" s="923"/>
      <c r="E1601" s="523" t="s">
        <v>284</v>
      </c>
      <c r="F1601" s="523" t="s">
        <v>285</v>
      </c>
      <c r="G1601" s="523" t="s">
        <v>286</v>
      </c>
      <c r="H1601" s="523"/>
      <c r="I1601" s="923"/>
    </row>
    <row r="1602" spans="1:9">
      <c r="A1602" s="285" t="s">
        <v>483</v>
      </c>
      <c r="B1602" s="286" t="s">
        <v>749</v>
      </c>
      <c r="C1602" s="287">
        <v>4.4999999999999999E-4</v>
      </c>
      <c r="D1602" s="285" t="s">
        <v>287</v>
      </c>
      <c r="E1602" s="285">
        <v>5914404</v>
      </c>
      <c r="F1602" s="285">
        <v>5914419</v>
      </c>
      <c r="G1602" s="285">
        <v>5914434</v>
      </c>
      <c r="H1602" s="285"/>
      <c r="I1602" s="285"/>
    </row>
    <row r="1603" spans="1:9" ht="28.5">
      <c r="A1603" s="285" t="s">
        <v>747</v>
      </c>
      <c r="B1603" s="286" t="s">
        <v>750</v>
      </c>
      <c r="C1603" s="287">
        <v>0.03</v>
      </c>
      <c r="D1603" s="285" t="s">
        <v>287</v>
      </c>
      <c r="E1603" s="285">
        <v>5914359</v>
      </c>
      <c r="F1603" s="285">
        <v>5914374</v>
      </c>
      <c r="G1603" s="285">
        <v>5914389</v>
      </c>
      <c r="H1603" s="285"/>
      <c r="I1603" s="290"/>
    </row>
    <row r="1604" spans="1:9">
      <c r="A1604" s="223"/>
      <c r="B1604" s="223"/>
      <c r="C1604" s="925" t="s">
        <v>288</v>
      </c>
      <c r="D1604" s="925"/>
      <c r="E1604" s="925"/>
      <c r="F1604" s="925"/>
      <c r="G1604" s="925"/>
      <c r="H1604" s="518"/>
      <c r="I1604" s="518" t="s">
        <v>116</v>
      </c>
    </row>
    <row r="1605" spans="1:9" ht="15.75" thickBot="1">
      <c r="A1605" s="225"/>
      <c r="B1605" s="225"/>
      <c r="C1605" s="524"/>
      <c r="D1605" s="524"/>
      <c r="E1605" s="926" t="s">
        <v>289</v>
      </c>
      <c r="F1605" s="926"/>
      <c r="G1605" s="926"/>
      <c r="H1605" s="225"/>
      <c r="I1605" s="227">
        <v>3.47</v>
      </c>
    </row>
    <row r="1606" spans="1:9" ht="15.75" thickTop="1">
      <c r="A1606" s="223"/>
      <c r="B1606" s="223"/>
      <c r="C1606" s="518"/>
      <c r="D1606" s="518"/>
      <c r="E1606" s="518"/>
      <c r="F1606" s="518" t="s">
        <v>86</v>
      </c>
      <c r="G1606" s="228">
        <v>0.23619999999999999</v>
      </c>
      <c r="H1606" s="223"/>
      <c r="I1606" s="536">
        <v>0.8196</v>
      </c>
    </row>
    <row r="1607" spans="1:9" ht="16.5" thickBot="1">
      <c r="A1607" s="225"/>
      <c r="B1607" s="225"/>
      <c r="C1607" s="524"/>
      <c r="D1607" s="561">
        <v>4011412</v>
      </c>
      <c r="E1607" s="524"/>
      <c r="F1607" s="225"/>
      <c r="G1607" s="225" t="s">
        <v>290</v>
      </c>
      <c r="H1607" s="225"/>
      <c r="I1607" s="227">
        <v>4.29</v>
      </c>
    </row>
    <row r="1608" spans="1:9" ht="15.75" thickTop="1"/>
    <row r="1609" spans="1:9" ht="23.25" thickBot="1">
      <c r="A1609" s="231" t="s">
        <v>237</v>
      </c>
      <c r="B1609" s="232"/>
      <c r="C1609" s="232"/>
      <c r="D1609" s="232"/>
      <c r="E1609" s="232"/>
      <c r="F1609" s="232"/>
      <c r="G1609" s="232"/>
      <c r="H1609" s="232"/>
      <c r="I1609" s="233" t="s">
        <v>214</v>
      </c>
    </row>
    <row r="1610" spans="1:9" ht="18.75" thickTop="1">
      <c r="A1610" s="234" t="s">
        <v>238</v>
      </c>
      <c r="B1610" s="234"/>
      <c r="C1610" s="234"/>
      <c r="D1610" s="234"/>
      <c r="E1610" s="234"/>
      <c r="F1610" s="234"/>
      <c r="G1610" s="234"/>
      <c r="H1610" s="234"/>
      <c r="I1610" s="234"/>
    </row>
    <row r="1611" spans="1:9" ht="15.75">
      <c r="A1611" s="235" t="s">
        <v>239</v>
      </c>
      <c r="B1611" s="235"/>
      <c r="C1611" s="235"/>
      <c r="D1611" s="235" t="s">
        <v>744</v>
      </c>
      <c r="E1611" s="235"/>
      <c r="F1611" s="235"/>
      <c r="G1611" s="236" t="s">
        <v>240</v>
      </c>
      <c r="H1611" s="237">
        <v>11.33</v>
      </c>
      <c r="I1611" s="238" t="s">
        <v>14</v>
      </c>
    </row>
    <row r="1612" spans="1:9" ht="16.5" thickBot="1">
      <c r="A1612" s="239">
        <v>5914654</v>
      </c>
      <c r="B1612" s="941" t="s">
        <v>752</v>
      </c>
      <c r="C1612" s="941"/>
      <c r="D1612" s="941"/>
      <c r="E1612" s="941"/>
      <c r="F1612" s="941"/>
      <c r="G1612" s="941"/>
      <c r="H1612" s="942" t="s">
        <v>242</v>
      </c>
      <c r="I1612" s="943"/>
    </row>
    <row r="1613" spans="1:9" ht="15.75" thickBot="1">
      <c r="A1613" s="936" t="s">
        <v>243</v>
      </c>
      <c r="B1613" s="936"/>
      <c r="C1613" s="938" t="s">
        <v>244</v>
      </c>
      <c r="D1613" s="929" t="s">
        <v>245</v>
      </c>
      <c r="E1613" s="929"/>
      <c r="F1613" s="929" t="s">
        <v>246</v>
      </c>
      <c r="G1613" s="929"/>
      <c r="H1613" s="240"/>
      <c r="I1613" s="240" t="s">
        <v>247</v>
      </c>
    </row>
    <row r="1614" spans="1:9" ht="15.75" thickBot="1">
      <c r="A1614" s="937"/>
      <c r="B1614" s="937"/>
      <c r="C1614" s="939"/>
      <c r="D1614" s="241" t="s">
        <v>248</v>
      </c>
      <c r="E1614" s="241" t="s">
        <v>249</v>
      </c>
      <c r="F1614" s="241" t="s">
        <v>250</v>
      </c>
      <c r="G1614" s="241" t="s">
        <v>251</v>
      </c>
      <c r="H1614" s="241"/>
      <c r="I1614" s="241" t="s">
        <v>252</v>
      </c>
    </row>
    <row r="1615" spans="1:9">
      <c r="A1615" s="242" t="s">
        <v>497</v>
      </c>
      <c r="B1615" s="243" t="s">
        <v>498</v>
      </c>
      <c r="C1615" s="244">
        <v>1</v>
      </c>
      <c r="D1615" s="245">
        <v>1</v>
      </c>
      <c r="E1615" s="245">
        <v>0</v>
      </c>
      <c r="F1615" s="534">
        <v>129.88290000000001</v>
      </c>
      <c r="G1615" s="534">
        <v>51.965600000000002</v>
      </c>
      <c r="H1615" s="257"/>
      <c r="I1615" s="534">
        <v>129.88290000000001</v>
      </c>
    </row>
    <row r="1616" spans="1:9" ht="15.75" thickBot="1">
      <c r="A1616" s="248"/>
      <c r="B1616" s="248"/>
      <c r="C1616" s="248"/>
      <c r="D1616" s="248"/>
      <c r="E1616" s="248"/>
      <c r="F1616" s="248"/>
      <c r="G1616" s="528" t="s">
        <v>259</v>
      </c>
      <c r="H1616" s="529"/>
      <c r="I1616" s="558">
        <v>129.88290000000001</v>
      </c>
    </row>
    <row r="1617" spans="1:9" ht="15.75" thickBot="1">
      <c r="A1617" s="531" t="s">
        <v>260</v>
      </c>
      <c r="B1617" s="531"/>
      <c r="C1617" s="526" t="s">
        <v>244</v>
      </c>
      <c r="D1617" s="526" t="s">
        <v>261</v>
      </c>
      <c r="E1617" s="929" t="s">
        <v>246</v>
      </c>
      <c r="F1617" s="930"/>
      <c r="G1617" s="931" t="s">
        <v>262</v>
      </c>
      <c r="H1617" s="931"/>
      <c r="I1617" s="931"/>
    </row>
    <row r="1618" spans="1:9">
      <c r="A1618" s="242" t="s">
        <v>263</v>
      </c>
      <c r="B1618" s="243" t="s">
        <v>264</v>
      </c>
      <c r="C1618" s="244">
        <v>6</v>
      </c>
      <c r="D1618" s="242" t="s">
        <v>40</v>
      </c>
      <c r="E1618" s="257">
        <v>17.103000000000002</v>
      </c>
      <c r="F1618" s="257"/>
      <c r="G1618" s="257"/>
      <c r="H1618" s="257"/>
      <c r="I1618" s="534">
        <v>102.61799999999999</v>
      </c>
    </row>
    <row r="1619" spans="1:9">
      <c r="A1619" s="257"/>
      <c r="B1619" s="257"/>
      <c r="C1619" s="944" t="s">
        <v>265</v>
      </c>
      <c r="D1619" s="945"/>
      <c r="E1619" s="945"/>
      <c r="F1619" s="945"/>
      <c r="G1619" s="945"/>
      <c r="H1619" s="946">
        <v>102.61799999999999</v>
      </c>
      <c r="I1619" s="944"/>
    </row>
    <row r="1620" spans="1:9" ht="15.75" thickBot="1">
      <c r="A1620" s="248"/>
      <c r="B1620" s="248"/>
      <c r="C1620" s="933" t="s">
        <v>266</v>
      </c>
      <c r="D1620" s="934"/>
      <c r="E1620" s="934"/>
      <c r="F1620" s="934"/>
      <c r="G1620" s="934"/>
      <c r="H1620" s="529"/>
      <c r="I1620" s="251">
        <v>232.5009</v>
      </c>
    </row>
    <row r="1621" spans="1:9">
      <c r="A1621" s="257"/>
      <c r="B1621" s="257"/>
      <c r="C1621" s="927" t="s">
        <v>267</v>
      </c>
      <c r="D1621" s="932"/>
      <c r="E1621" s="932"/>
      <c r="F1621" s="932"/>
      <c r="G1621" s="932"/>
      <c r="H1621" s="533"/>
      <c r="I1621" s="534">
        <v>20.520800000000001</v>
      </c>
    </row>
    <row r="1622" spans="1:9">
      <c r="A1622" s="257"/>
      <c r="B1622" s="257"/>
      <c r="C1622" s="533"/>
      <c r="D1622" s="533"/>
      <c r="E1622" s="533"/>
      <c r="F1622" s="533"/>
      <c r="G1622" s="532" t="s">
        <v>268</v>
      </c>
      <c r="H1622" s="533"/>
      <c r="I1622" s="534" t="s">
        <v>116</v>
      </c>
    </row>
    <row r="1623" spans="1:9" ht="15.75" thickBot="1">
      <c r="A1623" s="248"/>
      <c r="B1623" s="248"/>
      <c r="C1623" s="529"/>
      <c r="D1623" s="529"/>
      <c r="E1623" s="529"/>
      <c r="F1623" s="529"/>
      <c r="G1623" s="528" t="s">
        <v>269</v>
      </c>
      <c r="H1623" s="529"/>
      <c r="I1623" s="529" t="s">
        <v>116</v>
      </c>
    </row>
    <row r="1624" spans="1:9" ht="15.75" thickBot="1">
      <c r="A1624" s="531" t="s">
        <v>270</v>
      </c>
      <c r="B1624" s="531"/>
      <c r="C1624" s="526" t="s">
        <v>244</v>
      </c>
      <c r="D1624" s="526" t="s">
        <v>261</v>
      </c>
      <c r="E1624" s="931" t="s">
        <v>271</v>
      </c>
      <c r="F1624" s="931"/>
      <c r="G1624" s="931" t="s">
        <v>272</v>
      </c>
      <c r="H1624" s="931"/>
      <c r="I1624" s="931"/>
    </row>
    <row r="1625" spans="1:9" ht="15.75" thickBot="1">
      <c r="A1625" s="263"/>
      <c r="B1625" s="263"/>
      <c r="C1625" s="931" t="s">
        <v>273</v>
      </c>
      <c r="D1625" s="935"/>
      <c r="E1625" s="935"/>
      <c r="F1625" s="935"/>
      <c r="G1625" s="935"/>
      <c r="H1625" s="263"/>
      <c r="I1625" s="263"/>
    </row>
    <row r="1626" spans="1:9" ht="15.75" thickBot="1">
      <c r="A1626" s="531" t="s">
        <v>274</v>
      </c>
      <c r="B1626" s="531"/>
      <c r="C1626" s="526" t="s">
        <v>244</v>
      </c>
      <c r="D1626" s="526" t="s">
        <v>261</v>
      </c>
      <c r="E1626" s="931" t="s">
        <v>272</v>
      </c>
      <c r="F1626" s="931"/>
      <c r="G1626" s="931" t="s">
        <v>272</v>
      </c>
      <c r="H1626" s="931"/>
      <c r="I1626" s="931"/>
    </row>
    <row r="1627" spans="1:9" ht="15.75" thickBot="1">
      <c r="A1627" s="263"/>
      <c r="B1627" s="263"/>
      <c r="C1627" s="931" t="s">
        <v>276</v>
      </c>
      <c r="D1627" s="935"/>
      <c r="E1627" s="935"/>
      <c r="F1627" s="935"/>
      <c r="G1627" s="935"/>
      <c r="H1627" s="530"/>
      <c r="I1627" s="530"/>
    </row>
    <row r="1628" spans="1:9" ht="15.75" thickBot="1">
      <c r="A1628" s="531"/>
      <c r="B1628" s="531"/>
      <c r="C1628" s="527"/>
      <c r="D1628" s="527"/>
      <c r="E1628" s="527"/>
      <c r="F1628" s="527"/>
      <c r="G1628" s="527" t="s">
        <v>277</v>
      </c>
      <c r="H1628" s="527"/>
      <c r="I1628" s="266">
        <v>20.520800000000001</v>
      </c>
    </row>
    <row r="1629" spans="1:9" ht="15.75" thickBot="1">
      <c r="A1629" s="531" t="s">
        <v>278</v>
      </c>
      <c r="B1629" s="531"/>
      <c r="C1629" s="526" t="s">
        <v>279</v>
      </c>
      <c r="D1629" s="526" t="s">
        <v>244</v>
      </c>
      <c r="E1629" s="526" t="s">
        <v>261</v>
      </c>
      <c r="F1629" s="931" t="s">
        <v>272</v>
      </c>
      <c r="G1629" s="931"/>
      <c r="H1629" s="931" t="s">
        <v>272</v>
      </c>
      <c r="I1629" s="931"/>
    </row>
    <row r="1630" spans="1:9" ht="15.75" thickBot="1">
      <c r="A1630" s="531"/>
      <c r="B1630" s="531"/>
      <c r="C1630" s="931" t="s">
        <v>281</v>
      </c>
      <c r="D1630" s="931"/>
      <c r="E1630" s="931"/>
      <c r="F1630" s="931"/>
      <c r="G1630" s="931"/>
      <c r="H1630" s="527"/>
      <c r="I1630" s="527"/>
    </row>
    <row r="1631" spans="1:9" ht="15.75" thickBot="1">
      <c r="A1631" s="936" t="s">
        <v>282</v>
      </c>
      <c r="B1631" s="936"/>
      <c r="C1631" s="938" t="s">
        <v>244</v>
      </c>
      <c r="D1631" s="938" t="s">
        <v>261</v>
      </c>
      <c r="E1631" s="940" t="s">
        <v>283</v>
      </c>
      <c r="F1631" s="940"/>
      <c r="G1631" s="940"/>
      <c r="H1631" s="271"/>
      <c r="I1631" s="938" t="s">
        <v>272</v>
      </c>
    </row>
    <row r="1632" spans="1:9" ht="15.75" thickBot="1">
      <c r="A1632" s="937"/>
      <c r="B1632" s="937"/>
      <c r="C1632" s="939"/>
      <c r="D1632" s="939"/>
      <c r="E1632" s="525" t="s">
        <v>284</v>
      </c>
      <c r="F1632" s="525" t="s">
        <v>285</v>
      </c>
      <c r="G1632" s="525" t="s">
        <v>286</v>
      </c>
      <c r="H1632" s="525"/>
      <c r="I1632" s="939"/>
    </row>
    <row r="1633" spans="1:9">
      <c r="A1633" s="278"/>
      <c r="B1633" s="278"/>
      <c r="C1633" s="927" t="s">
        <v>288</v>
      </c>
      <c r="D1633" s="927"/>
      <c r="E1633" s="927"/>
      <c r="F1633" s="927"/>
      <c r="G1633" s="927"/>
      <c r="H1633" s="279"/>
      <c r="I1633" s="279" t="s">
        <v>116</v>
      </c>
    </row>
    <row r="1634" spans="1:9" ht="15.75" thickBot="1">
      <c r="A1634" s="275"/>
      <c r="B1634" s="275"/>
      <c r="C1634" s="535"/>
      <c r="D1634" s="535">
        <v>5914654</v>
      </c>
      <c r="E1634" s="928" t="s">
        <v>289</v>
      </c>
      <c r="F1634" s="928"/>
      <c r="G1634" s="928"/>
      <c r="H1634" s="275"/>
      <c r="I1634" s="284">
        <v>20.52</v>
      </c>
    </row>
    <row r="1635" spans="1:9" ht="15.75" thickTop="1">
      <c r="A1635" s="230" t="s">
        <v>291</v>
      </c>
      <c r="B1635" s="538"/>
      <c r="C1635" s="538"/>
      <c r="D1635" s="538"/>
      <c r="E1635" s="538"/>
      <c r="F1635" s="538"/>
      <c r="G1635" s="538"/>
      <c r="H1635" s="538"/>
      <c r="I1635" s="538"/>
    </row>
    <row r="1636" spans="1:9" ht="23.25" thickBot="1">
      <c r="A1636" s="231" t="s">
        <v>237</v>
      </c>
      <c r="B1636" s="232"/>
      <c r="C1636" s="232"/>
      <c r="D1636" s="232"/>
      <c r="E1636" s="232"/>
      <c r="F1636" s="232"/>
      <c r="G1636" s="232"/>
      <c r="H1636" s="232"/>
      <c r="I1636" s="233" t="s">
        <v>214</v>
      </c>
    </row>
    <row r="1637" spans="1:9" ht="18.75" thickTop="1">
      <c r="A1637" s="234" t="s">
        <v>238</v>
      </c>
      <c r="B1637" s="234"/>
      <c r="C1637" s="234"/>
      <c r="D1637" s="234"/>
      <c r="E1637" s="234"/>
      <c r="F1637" s="234"/>
      <c r="G1637" s="234"/>
      <c r="H1637" s="234"/>
      <c r="I1637" s="234"/>
    </row>
    <row r="1638" spans="1:9" ht="15.75">
      <c r="A1638" s="235" t="s">
        <v>239</v>
      </c>
      <c r="B1638" s="235"/>
      <c r="C1638" s="235"/>
      <c r="D1638" s="235" t="s">
        <v>744</v>
      </c>
      <c r="E1638" s="235"/>
      <c r="F1638" s="235"/>
      <c r="G1638" s="236" t="s">
        <v>240</v>
      </c>
      <c r="H1638" s="237">
        <v>16.600000000000001</v>
      </c>
      <c r="I1638" s="238" t="s">
        <v>12</v>
      </c>
    </row>
    <row r="1639" spans="1:9" ht="16.5" thickBot="1">
      <c r="A1639" s="239">
        <v>6416037</v>
      </c>
      <c r="B1639" s="941" t="s">
        <v>748</v>
      </c>
      <c r="C1639" s="941"/>
      <c r="D1639" s="941"/>
      <c r="E1639" s="941"/>
      <c r="F1639" s="941"/>
      <c r="G1639" s="941"/>
      <c r="H1639" s="942" t="s">
        <v>242</v>
      </c>
      <c r="I1639" s="943"/>
    </row>
    <row r="1640" spans="1:9" ht="15.75" thickBot="1">
      <c r="A1640" s="936" t="s">
        <v>243</v>
      </c>
      <c r="B1640" s="936"/>
      <c r="C1640" s="938" t="s">
        <v>244</v>
      </c>
      <c r="D1640" s="929" t="s">
        <v>245</v>
      </c>
      <c r="E1640" s="929"/>
      <c r="F1640" s="929" t="s">
        <v>246</v>
      </c>
      <c r="G1640" s="929"/>
      <c r="H1640" s="240"/>
      <c r="I1640" s="240" t="s">
        <v>247</v>
      </c>
    </row>
    <row r="1641" spans="1:9" ht="15.75" thickBot="1">
      <c r="A1641" s="937"/>
      <c r="B1641" s="937"/>
      <c r="C1641" s="939"/>
      <c r="D1641" s="241" t="s">
        <v>248</v>
      </c>
      <c r="E1641" s="241" t="s">
        <v>249</v>
      </c>
      <c r="F1641" s="241" t="s">
        <v>250</v>
      </c>
      <c r="G1641" s="241" t="s">
        <v>251</v>
      </c>
      <c r="H1641" s="241"/>
      <c r="I1641" s="241" t="s">
        <v>252</v>
      </c>
    </row>
    <row r="1642" spans="1:9">
      <c r="A1642" s="242" t="s">
        <v>294</v>
      </c>
      <c r="B1642" s="243" t="s">
        <v>295</v>
      </c>
      <c r="C1642" s="244">
        <v>1</v>
      </c>
      <c r="D1642" s="245">
        <v>0.23</v>
      </c>
      <c r="E1642" s="245">
        <v>0.77</v>
      </c>
      <c r="F1642" s="534">
        <v>131.4545</v>
      </c>
      <c r="G1642" s="534">
        <v>64.6297</v>
      </c>
      <c r="H1642" s="257"/>
      <c r="I1642" s="534">
        <v>79.999399999999994</v>
      </c>
    </row>
    <row r="1643" spans="1:9">
      <c r="A1643" s="242" t="s">
        <v>343</v>
      </c>
      <c r="B1643" s="243" t="s">
        <v>344</v>
      </c>
      <c r="C1643" s="244">
        <v>1</v>
      </c>
      <c r="D1643" s="245">
        <v>1</v>
      </c>
      <c r="E1643" s="245">
        <v>0</v>
      </c>
      <c r="F1643" s="534">
        <v>66.011300000000006</v>
      </c>
      <c r="G1643" s="534">
        <v>4.4763999999999999</v>
      </c>
      <c r="H1643" s="257"/>
      <c r="I1643" s="534">
        <v>66.011300000000006</v>
      </c>
    </row>
    <row r="1644" spans="1:9">
      <c r="A1644" s="242" t="s">
        <v>495</v>
      </c>
      <c r="B1644" s="243" t="s">
        <v>496</v>
      </c>
      <c r="C1644" s="244">
        <v>1</v>
      </c>
      <c r="D1644" s="245">
        <v>1</v>
      </c>
      <c r="E1644" s="245">
        <v>0</v>
      </c>
      <c r="F1644" s="534">
        <v>46.650199999999998</v>
      </c>
      <c r="G1644" s="534">
        <v>37.827399999999997</v>
      </c>
      <c r="H1644" s="257"/>
      <c r="I1644" s="534">
        <v>46.650199999999998</v>
      </c>
    </row>
    <row r="1645" spans="1:9" ht="15.75" thickBot="1">
      <c r="A1645" s="248"/>
      <c r="B1645" s="248"/>
      <c r="C1645" s="248"/>
      <c r="D1645" s="248"/>
      <c r="E1645" s="248"/>
      <c r="F1645" s="248"/>
      <c r="G1645" s="528" t="s">
        <v>259</v>
      </c>
      <c r="H1645" s="529"/>
      <c r="I1645" s="251">
        <v>192.6609</v>
      </c>
    </row>
    <row r="1646" spans="1:9" ht="15.75" thickBot="1">
      <c r="A1646" s="531" t="s">
        <v>260</v>
      </c>
      <c r="B1646" s="531"/>
      <c r="C1646" s="526" t="s">
        <v>244</v>
      </c>
      <c r="D1646" s="526" t="s">
        <v>261</v>
      </c>
      <c r="E1646" s="929" t="s">
        <v>246</v>
      </c>
      <c r="F1646" s="930"/>
      <c r="G1646" s="931" t="s">
        <v>262</v>
      </c>
      <c r="H1646" s="931"/>
      <c r="I1646" s="931"/>
    </row>
    <row r="1647" spans="1:9">
      <c r="A1647" s="242" t="s">
        <v>263</v>
      </c>
      <c r="B1647" s="243" t="s">
        <v>264</v>
      </c>
      <c r="C1647" s="244">
        <v>3</v>
      </c>
      <c r="D1647" s="242" t="s">
        <v>40</v>
      </c>
      <c r="E1647" s="257">
        <v>17.103000000000002</v>
      </c>
      <c r="F1647" s="257"/>
      <c r="G1647" s="257"/>
      <c r="H1647" s="257"/>
      <c r="I1647" s="534">
        <v>51.308999999999997</v>
      </c>
    </row>
    <row r="1648" spans="1:9">
      <c r="A1648" s="257"/>
      <c r="B1648" s="257"/>
      <c r="C1648" s="944" t="s">
        <v>265</v>
      </c>
      <c r="D1648" s="945"/>
      <c r="E1648" s="945"/>
      <c r="F1648" s="945"/>
      <c r="G1648" s="945"/>
      <c r="H1648" s="946">
        <v>51.308999999999997</v>
      </c>
      <c r="I1648" s="944"/>
    </row>
    <row r="1649" spans="1:9" ht="15.75" thickBot="1">
      <c r="A1649" s="248"/>
      <c r="B1649" s="248"/>
      <c r="C1649" s="933" t="s">
        <v>266</v>
      </c>
      <c r="D1649" s="934"/>
      <c r="E1649" s="934"/>
      <c r="F1649" s="934"/>
      <c r="G1649" s="934"/>
      <c r="H1649" s="529"/>
      <c r="I1649" s="251">
        <v>243.9699</v>
      </c>
    </row>
    <row r="1650" spans="1:9">
      <c r="A1650" s="257"/>
      <c r="B1650" s="257"/>
      <c r="C1650" s="927" t="s">
        <v>267</v>
      </c>
      <c r="D1650" s="932"/>
      <c r="E1650" s="932"/>
      <c r="F1650" s="932"/>
      <c r="G1650" s="932"/>
      <c r="H1650" s="533"/>
      <c r="I1650" s="537">
        <v>14.696999999999999</v>
      </c>
    </row>
    <row r="1651" spans="1:9">
      <c r="A1651" s="257"/>
      <c r="B1651" s="257"/>
      <c r="C1651" s="533"/>
      <c r="D1651" s="533"/>
      <c r="E1651" s="533"/>
      <c r="F1651" s="533"/>
      <c r="G1651" s="532" t="s">
        <v>268</v>
      </c>
      <c r="H1651" s="533"/>
      <c r="I1651" s="534" t="s">
        <v>116</v>
      </c>
    </row>
    <row r="1652" spans="1:9" ht="15.75" thickBot="1">
      <c r="A1652" s="248"/>
      <c r="B1652" s="248"/>
      <c r="C1652" s="529"/>
      <c r="D1652" s="529"/>
      <c r="E1652" s="529"/>
      <c r="F1652" s="529"/>
      <c r="G1652" s="528" t="s">
        <v>269</v>
      </c>
      <c r="H1652" s="529"/>
      <c r="I1652" s="529" t="s">
        <v>116</v>
      </c>
    </row>
    <row r="1653" spans="1:9" ht="15.75" thickBot="1">
      <c r="A1653" s="531" t="s">
        <v>270</v>
      </c>
      <c r="B1653" s="531"/>
      <c r="C1653" s="526" t="s">
        <v>244</v>
      </c>
      <c r="D1653" s="526" t="s">
        <v>261</v>
      </c>
      <c r="E1653" s="931" t="s">
        <v>271</v>
      </c>
      <c r="F1653" s="931"/>
      <c r="G1653" s="931" t="s">
        <v>272</v>
      </c>
      <c r="H1653" s="931"/>
      <c r="I1653" s="931"/>
    </row>
    <row r="1654" spans="1:9">
      <c r="A1654" s="242" t="s">
        <v>304</v>
      </c>
      <c r="B1654" s="243" t="s">
        <v>305</v>
      </c>
      <c r="C1654" s="244">
        <v>0.19</v>
      </c>
      <c r="D1654" s="242" t="s">
        <v>12</v>
      </c>
      <c r="E1654" s="242"/>
      <c r="F1654" s="534" t="s">
        <v>850</v>
      </c>
      <c r="G1654" s="247"/>
      <c r="H1654" s="247"/>
      <c r="I1654" s="261">
        <v>15.4031</v>
      </c>
    </row>
    <row r="1655" spans="1:9">
      <c r="A1655" s="242" t="s">
        <v>306</v>
      </c>
      <c r="B1655" s="243" t="s">
        <v>307</v>
      </c>
      <c r="C1655" s="244">
        <v>7.4999999999999997E-2</v>
      </c>
      <c r="D1655" s="242" t="s">
        <v>12</v>
      </c>
      <c r="E1655" s="242"/>
      <c r="F1655" s="534" t="s">
        <v>851</v>
      </c>
      <c r="G1655" s="247"/>
      <c r="H1655" s="247"/>
      <c r="I1655" s="261">
        <v>5.4687000000000001</v>
      </c>
    </row>
    <row r="1656" spans="1:9">
      <c r="A1656" s="242" t="s">
        <v>349</v>
      </c>
      <c r="B1656" s="243" t="s">
        <v>350</v>
      </c>
      <c r="C1656" s="244">
        <v>0.73499999999999999</v>
      </c>
      <c r="D1656" s="242" t="s">
        <v>12</v>
      </c>
      <c r="E1656" s="242"/>
      <c r="F1656" s="534" t="s">
        <v>856</v>
      </c>
      <c r="G1656" s="247"/>
      <c r="H1656" s="247"/>
      <c r="I1656" s="261">
        <v>29.148299999999999</v>
      </c>
    </row>
    <row r="1657" spans="1:9" ht="15.75" thickBot="1">
      <c r="A1657" s="248"/>
      <c r="B1657" s="248"/>
      <c r="C1657" s="933" t="s">
        <v>273</v>
      </c>
      <c r="D1657" s="934"/>
      <c r="E1657" s="934"/>
      <c r="F1657" s="934"/>
      <c r="G1657" s="934"/>
      <c r="H1657" s="248"/>
      <c r="I1657" s="262">
        <v>50.020099999999999</v>
      </c>
    </row>
    <row r="1658" spans="1:9" ht="15.75" thickBot="1">
      <c r="A1658" s="531" t="s">
        <v>274</v>
      </c>
      <c r="B1658" s="531"/>
      <c r="C1658" s="526" t="s">
        <v>244</v>
      </c>
      <c r="D1658" s="526" t="s">
        <v>261</v>
      </c>
      <c r="E1658" s="931" t="s">
        <v>272</v>
      </c>
      <c r="F1658" s="931"/>
      <c r="G1658" s="931" t="s">
        <v>272</v>
      </c>
      <c r="H1658" s="931"/>
      <c r="I1658" s="931"/>
    </row>
    <row r="1659" spans="1:9" ht="15.75" thickBot="1">
      <c r="A1659" s="263"/>
      <c r="B1659" s="263"/>
      <c r="C1659" s="931" t="s">
        <v>276</v>
      </c>
      <c r="D1659" s="935"/>
      <c r="E1659" s="935"/>
      <c r="F1659" s="935"/>
      <c r="G1659" s="935"/>
      <c r="H1659" s="530"/>
      <c r="I1659" s="530"/>
    </row>
    <row r="1660" spans="1:9" ht="15.75" thickBot="1">
      <c r="A1660" s="531"/>
      <c r="B1660" s="531"/>
      <c r="C1660" s="527"/>
      <c r="D1660" s="527"/>
      <c r="E1660" s="527"/>
      <c r="F1660" s="527"/>
      <c r="G1660" s="527" t="s">
        <v>277</v>
      </c>
      <c r="H1660" s="527"/>
      <c r="I1660" s="266"/>
    </row>
    <row r="1661" spans="1:9" ht="15.75" thickBot="1">
      <c r="A1661" s="531" t="s">
        <v>278</v>
      </c>
      <c r="B1661" s="531"/>
      <c r="C1661" s="526" t="s">
        <v>279</v>
      </c>
      <c r="D1661" s="526" t="s">
        <v>244</v>
      </c>
      <c r="E1661" s="526" t="s">
        <v>261</v>
      </c>
      <c r="F1661" s="931" t="s">
        <v>272</v>
      </c>
      <c r="G1661" s="931"/>
      <c r="H1661" s="931" t="s">
        <v>272</v>
      </c>
      <c r="I1661" s="931"/>
    </row>
    <row r="1662" spans="1:9">
      <c r="A1662" s="242" t="s">
        <v>304</v>
      </c>
      <c r="B1662" s="243" t="s">
        <v>317</v>
      </c>
      <c r="C1662" s="242">
        <v>5914647</v>
      </c>
      <c r="D1662" s="267">
        <v>0.28499999999999998</v>
      </c>
      <c r="E1662" s="242" t="s">
        <v>14</v>
      </c>
      <c r="F1662" s="242"/>
      <c r="G1662" s="268">
        <v>1.1082000000000001</v>
      </c>
      <c r="H1662" s="269"/>
      <c r="I1662" s="268">
        <v>0.31580000000000003</v>
      </c>
    </row>
    <row r="1663" spans="1:9">
      <c r="A1663" s="242" t="s">
        <v>306</v>
      </c>
      <c r="B1663" s="243" t="s">
        <v>318</v>
      </c>
      <c r="C1663" s="242">
        <v>5914647</v>
      </c>
      <c r="D1663" s="267">
        <v>0.1125</v>
      </c>
      <c r="E1663" s="242" t="s">
        <v>14</v>
      </c>
      <c r="F1663" s="242"/>
      <c r="G1663" s="268">
        <v>1.1082000000000001</v>
      </c>
      <c r="H1663" s="269"/>
      <c r="I1663" s="268">
        <v>0.12470000000000001</v>
      </c>
    </row>
    <row r="1664" spans="1:9">
      <c r="A1664" s="242" t="s">
        <v>349</v>
      </c>
      <c r="B1664" s="243" t="s">
        <v>352</v>
      </c>
      <c r="C1664" s="242">
        <v>5914647</v>
      </c>
      <c r="D1664" s="267">
        <v>1.1025</v>
      </c>
      <c r="E1664" s="242" t="s">
        <v>14</v>
      </c>
      <c r="F1664" s="242"/>
      <c r="G1664" s="268">
        <v>1.1082000000000001</v>
      </c>
      <c r="H1664" s="269"/>
      <c r="I1664" s="268">
        <v>1.2218</v>
      </c>
    </row>
    <row r="1665" spans="1:9" ht="15.75" thickBot="1">
      <c r="A1665" s="270"/>
      <c r="B1665" s="270"/>
      <c r="C1665" s="933" t="s">
        <v>281</v>
      </c>
      <c r="D1665" s="933"/>
      <c r="E1665" s="933"/>
      <c r="F1665" s="933"/>
      <c r="G1665" s="933"/>
      <c r="H1665" s="528"/>
      <c r="I1665" s="251">
        <v>1.6623000000000001</v>
      </c>
    </row>
    <row r="1666" spans="1:9" ht="15.75" thickBot="1">
      <c r="A1666" s="936" t="s">
        <v>282</v>
      </c>
      <c r="B1666" s="936"/>
      <c r="C1666" s="938" t="s">
        <v>244</v>
      </c>
      <c r="D1666" s="938" t="s">
        <v>261</v>
      </c>
      <c r="E1666" s="940" t="s">
        <v>283</v>
      </c>
      <c r="F1666" s="940"/>
      <c r="G1666" s="940"/>
      <c r="H1666" s="271"/>
      <c r="I1666" s="938" t="s">
        <v>272</v>
      </c>
    </row>
    <row r="1667" spans="1:9" ht="15.75" thickBot="1">
      <c r="A1667" s="937"/>
      <c r="B1667" s="937"/>
      <c r="C1667" s="939"/>
      <c r="D1667" s="939"/>
      <c r="E1667" s="525" t="s">
        <v>284</v>
      </c>
      <c r="F1667" s="525" t="s">
        <v>285</v>
      </c>
      <c r="G1667" s="525" t="s">
        <v>286</v>
      </c>
      <c r="H1667" s="525"/>
      <c r="I1667" s="939"/>
    </row>
    <row r="1668" spans="1:9">
      <c r="A1668" s="242" t="s">
        <v>304</v>
      </c>
      <c r="B1668" s="243" t="s">
        <v>317</v>
      </c>
      <c r="C1668" s="244">
        <v>0.28499999999999998</v>
      </c>
      <c r="D1668" s="242" t="s">
        <v>287</v>
      </c>
      <c r="E1668" s="242">
        <v>5914359</v>
      </c>
      <c r="F1668" s="242">
        <v>5914374</v>
      </c>
      <c r="G1668" s="242">
        <v>5914389</v>
      </c>
      <c r="H1668" s="242"/>
      <c r="I1668" s="242"/>
    </row>
    <row r="1669" spans="1:9">
      <c r="A1669" s="242" t="s">
        <v>306</v>
      </c>
      <c r="B1669" s="243" t="s">
        <v>318</v>
      </c>
      <c r="C1669" s="244">
        <v>0.1125</v>
      </c>
      <c r="D1669" s="242" t="s">
        <v>287</v>
      </c>
      <c r="E1669" s="242">
        <v>5914359</v>
      </c>
      <c r="F1669" s="242">
        <v>5914374</v>
      </c>
      <c r="G1669" s="242">
        <v>5914389</v>
      </c>
      <c r="H1669" s="242"/>
      <c r="I1669" s="247"/>
    </row>
    <row r="1670" spans="1:9">
      <c r="A1670" s="242" t="s">
        <v>349</v>
      </c>
      <c r="B1670" s="243" t="s">
        <v>352</v>
      </c>
      <c r="C1670" s="244">
        <v>1.1025</v>
      </c>
      <c r="D1670" s="242" t="s">
        <v>287</v>
      </c>
      <c r="E1670" s="242">
        <v>5914359</v>
      </c>
      <c r="F1670" s="242">
        <v>5914374</v>
      </c>
      <c r="G1670" s="242">
        <v>5914389</v>
      </c>
      <c r="H1670" s="242"/>
      <c r="I1670" s="247"/>
    </row>
    <row r="1671" spans="1:9">
      <c r="A1671" s="274"/>
      <c r="B1671" s="274"/>
      <c r="C1671" s="944" t="s">
        <v>288</v>
      </c>
      <c r="D1671" s="944"/>
      <c r="E1671" s="944"/>
      <c r="F1671" s="944"/>
      <c r="G1671" s="944"/>
      <c r="H1671" s="532"/>
      <c r="I1671" s="532" t="s">
        <v>116</v>
      </c>
    </row>
    <row r="1672" spans="1:9" ht="15.75" thickBot="1">
      <c r="A1672" s="275"/>
      <c r="B1672" s="275"/>
      <c r="C1672" s="535"/>
      <c r="D1672" s="535"/>
      <c r="E1672" s="928" t="s">
        <v>289</v>
      </c>
      <c r="F1672" s="928"/>
      <c r="G1672" s="928"/>
      <c r="H1672" s="275"/>
      <c r="I1672" s="284">
        <v>66.38</v>
      </c>
    </row>
    <row r="1673" spans="1:9" ht="15.75" thickTop="1">
      <c r="A1673" s="230" t="s">
        <v>291</v>
      </c>
      <c r="B1673" s="538"/>
      <c r="C1673" s="538"/>
      <c r="D1673" s="538"/>
      <c r="E1673" s="538"/>
      <c r="F1673" s="538"/>
      <c r="G1673" s="538"/>
      <c r="H1673" s="538"/>
      <c r="I1673" s="538"/>
    </row>
    <row r="1674" spans="1:9" ht="23.25" thickBot="1">
      <c r="A1674" s="231" t="s">
        <v>237</v>
      </c>
      <c r="B1674" s="232"/>
      <c r="C1674" s="232"/>
      <c r="D1674" s="232"/>
      <c r="E1674" s="232"/>
      <c r="F1674" s="232"/>
      <c r="G1674" s="232"/>
      <c r="H1674" s="232"/>
      <c r="I1674" s="233" t="s">
        <v>214</v>
      </c>
    </row>
    <row r="1675" spans="1:9" ht="18.75" thickTop="1">
      <c r="A1675" s="234" t="s">
        <v>238</v>
      </c>
      <c r="B1675" s="234"/>
      <c r="C1675" s="234"/>
      <c r="D1675" s="234"/>
      <c r="E1675" s="234"/>
      <c r="F1675" s="234"/>
      <c r="G1675" s="234"/>
      <c r="H1675" s="234"/>
      <c r="I1675" s="234"/>
    </row>
    <row r="1676" spans="1:9" ht="15.75">
      <c r="A1676" s="235" t="s">
        <v>239</v>
      </c>
      <c r="B1676" s="235"/>
      <c r="C1676" s="235"/>
      <c r="D1676" s="235" t="s">
        <v>744</v>
      </c>
      <c r="E1676" s="235"/>
      <c r="F1676" s="235"/>
      <c r="G1676" s="236" t="s">
        <v>240</v>
      </c>
      <c r="H1676" s="237">
        <v>49.8</v>
      </c>
      <c r="I1676" s="238" t="s">
        <v>14</v>
      </c>
    </row>
    <row r="1677" spans="1:9" ht="16.5" thickBot="1">
      <c r="A1677" s="239">
        <v>5915406</v>
      </c>
      <c r="B1677" s="941" t="s">
        <v>753</v>
      </c>
      <c r="C1677" s="941"/>
      <c r="D1677" s="941"/>
      <c r="E1677" s="941"/>
      <c r="F1677" s="941"/>
      <c r="G1677" s="941"/>
      <c r="H1677" s="942" t="s">
        <v>242</v>
      </c>
      <c r="I1677" s="943"/>
    </row>
    <row r="1678" spans="1:9" ht="15.75" thickBot="1">
      <c r="A1678" s="936" t="s">
        <v>243</v>
      </c>
      <c r="B1678" s="936"/>
      <c r="C1678" s="938" t="s">
        <v>244</v>
      </c>
      <c r="D1678" s="929" t="s">
        <v>245</v>
      </c>
      <c r="E1678" s="929"/>
      <c r="F1678" s="929" t="s">
        <v>246</v>
      </c>
      <c r="G1678" s="929"/>
      <c r="H1678" s="240"/>
      <c r="I1678" s="240" t="s">
        <v>247</v>
      </c>
    </row>
    <row r="1679" spans="1:9" ht="15.75" thickBot="1">
      <c r="A1679" s="937"/>
      <c r="B1679" s="937"/>
      <c r="C1679" s="939"/>
      <c r="D1679" s="241" t="s">
        <v>248</v>
      </c>
      <c r="E1679" s="241" t="s">
        <v>249</v>
      </c>
      <c r="F1679" s="241" t="s">
        <v>250</v>
      </c>
      <c r="G1679" s="241" t="s">
        <v>251</v>
      </c>
      <c r="H1679" s="241"/>
      <c r="I1679" s="241" t="s">
        <v>252</v>
      </c>
    </row>
    <row r="1680" spans="1:9">
      <c r="A1680" s="242" t="s">
        <v>322</v>
      </c>
      <c r="B1680" s="243" t="s">
        <v>323</v>
      </c>
      <c r="C1680" s="244">
        <v>2</v>
      </c>
      <c r="D1680" s="245">
        <v>0.69</v>
      </c>
      <c r="E1680" s="245">
        <v>0.31</v>
      </c>
      <c r="F1680" s="534">
        <v>187.09909999999999</v>
      </c>
      <c r="G1680" s="534">
        <v>56.936199999999999</v>
      </c>
      <c r="H1680" s="257"/>
      <c r="I1680" s="534">
        <v>293.49720000000002</v>
      </c>
    </row>
    <row r="1681" spans="1:9" ht="15.75" thickBot="1">
      <c r="A1681" s="248"/>
      <c r="B1681" s="248"/>
      <c r="C1681" s="248"/>
      <c r="D1681" s="248"/>
      <c r="E1681" s="248"/>
      <c r="F1681" s="248"/>
      <c r="G1681" s="528" t="s">
        <v>259</v>
      </c>
      <c r="H1681" s="529"/>
      <c r="I1681" s="558">
        <v>293.49720000000002</v>
      </c>
    </row>
    <row r="1682" spans="1:9" ht="15.75" thickBot="1">
      <c r="A1682" s="531" t="s">
        <v>260</v>
      </c>
      <c r="B1682" s="531"/>
      <c r="C1682" s="526" t="s">
        <v>244</v>
      </c>
      <c r="D1682" s="526" t="s">
        <v>261</v>
      </c>
      <c r="E1682" s="929" t="s">
        <v>246</v>
      </c>
      <c r="F1682" s="930"/>
      <c r="G1682" s="931" t="s">
        <v>262</v>
      </c>
      <c r="H1682" s="931"/>
      <c r="I1682" s="931"/>
    </row>
    <row r="1683" spans="1:9">
      <c r="A1683" s="257"/>
      <c r="B1683" s="257"/>
      <c r="C1683" s="927" t="s">
        <v>265</v>
      </c>
      <c r="D1683" s="932"/>
      <c r="E1683" s="932"/>
      <c r="F1683" s="932"/>
      <c r="G1683" s="932"/>
      <c r="H1683" s="932" t="s">
        <v>116</v>
      </c>
      <c r="I1683" s="932"/>
    </row>
    <row r="1684" spans="1:9" ht="15.75" thickBot="1">
      <c r="A1684" s="248"/>
      <c r="B1684" s="248"/>
      <c r="C1684" s="933" t="s">
        <v>266</v>
      </c>
      <c r="D1684" s="934"/>
      <c r="E1684" s="934"/>
      <c r="F1684" s="934"/>
      <c r="G1684" s="934"/>
      <c r="H1684" s="529"/>
      <c r="I1684" s="558" t="s">
        <v>116</v>
      </c>
    </row>
    <row r="1685" spans="1:9">
      <c r="A1685" s="257"/>
      <c r="B1685" s="257"/>
      <c r="C1685" s="927" t="s">
        <v>267</v>
      </c>
      <c r="D1685" s="932"/>
      <c r="E1685" s="932"/>
      <c r="F1685" s="932"/>
      <c r="G1685" s="932"/>
      <c r="H1685" s="533"/>
      <c r="I1685" s="534">
        <v>5.8935000000000004</v>
      </c>
    </row>
    <row r="1686" spans="1:9">
      <c r="A1686" s="257"/>
      <c r="B1686" s="257"/>
      <c r="C1686" s="533"/>
      <c r="D1686" s="533"/>
      <c r="E1686" s="533"/>
      <c r="F1686" s="533"/>
      <c r="G1686" s="532" t="s">
        <v>268</v>
      </c>
      <c r="H1686" s="533"/>
      <c r="I1686" s="534" t="s">
        <v>116</v>
      </c>
    </row>
    <row r="1687" spans="1:9" ht="15.75" thickBot="1">
      <c r="A1687" s="248"/>
      <c r="B1687" s="248"/>
      <c r="C1687" s="529"/>
      <c r="D1687" s="529"/>
      <c r="E1687" s="529"/>
      <c r="F1687" s="529"/>
      <c r="G1687" s="528" t="s">
        <v>269</v>
      </c>
      <c r="H1687" s="529"/>
      <c r="I1687" s="529" t="s">
        <v>116</v>
      </c>
    </row>
    <row r="1688" spans="1:9" ht="15.75" thickBot="1">
      <c r="A1688" s="531" t="s">
        <v>270</v>
      </c>
      <c r="B1688" s="531"/>
      <c r="C1688" s="526" t="s">
        <v>244</v>
      </c>
      <c r="D1688" s="526" t="s">
        <v>261</v>
      </c>
      <c r="E1688" s="931" t="s">
        <v>271</v>
      </c>
      <c r="F1688" s="931"/>
      <c r="G1688" s="931" t="s">
        <v>272</v>
      </c>
      <c r="H1688" s="931"/>
      <c r="I1688" s="931"/>
    </row>
    <row r="1689" spans="1:9" ht="15.75" thickBot="1">
      <c r="A1689" s="263"/>
      <c r="B1689" s="263"/>
      <c r="C1689" s="931" t="s">
        <v>273</v>
      </c>
      <c r="D1689" s="935"/>
      <c r="E1689" s="935"/>
      <c r="F1689" s="935"/>
      <c r="G1689" s="935"/>
      <c r="H1689" s="263"/>
      <c r="I1689" s="263"/>
    </row>
    <row r="1690" spans="1:9" ht="15.75" thickBot="1">
      <c r="A1690" s="531" t="s">
        <v>274</v>
      </c>
      <c r="B1690" s="531"/>
      <c r="C1690" s="526" t="s">
        <v>244</v>
      </c>
      <c r="D1690" s="526" t="s">
        <v>261</v>
      </c>
      <c r="E1690" s="931" t="s">
        <v>272</v>
      </c>
      <c r="F1690" s="931"/>
      <c r="G1690" s="931" t="s">
        <v>272</v>
      </c>
      <c r="H1690" s="931"/>
      <c r="I1690" s="931"/>
    </row>
    <row r="1691" spans="1:9" ht="15.75" thickBot="1">
      <c r="A1691" s="263"/>
      <c r="B1691" s="263"/>
      <c r="C1691" s="931" t="s">
        <v>276</v>
      </c>
      <c r="D1691" s="935"/>
      <c r="E1691" s="935"/>
      <c r="F1691" s="935"/>
      <c r="G1691" s="935"/>
      <c r="H1691" s="530"/>
      <c r="I1691" s="530"/>
    </row>
    <row r="1692" spans="1:9" ht="15.75" thickBot="1">
      <c r="A1692" s="531"/>
      <c r="B1692" s="531"/>
      <c r="C1692" s="527"/>
      <c r="D1692" s="527"/>
      <c r="E1692" s="527"/>
      <c r="F1692" s="527"/>
      <c r="G1692" s="527" t="s">
        <v>277</v>
      </c>
      <c r="H1692" s="527"/>
      <c r="I1692" s="266"/>
    </row>
    <row r="1693" spans="1:9" ht="15.75" thickBot="1">
      <c r="A1693" s="531" t="s">
        <v>278</v>
      </c>
      <c r="B1693" s="531"/>
      <c r="C1693" s="526" t="s">
        <v>279</v>
      </c>
      <c r="D1693" s="526" t="s">
        <v>244</v>
      </c>
      <c r="E1693" s="526" t="s">
        <v>261</v>
      </c>
      <c r="F1693" s="931" t="s">
        <v>272</v>
      </c>
      <c r="G1693" s="931"/>
      <c r="H1693" s="931" t="s">
        <v>272</v>
      </c>
      <c r="I1693" s="931"/>
    </row>
    <row r="1694" spans="1:9" ht="15.75" thickBot="1">
      <c r="A1694" s="531"/>
      <c r="B1694" s="531"/>
      <c r="C1694" s="931" t="s">
        <v>281</v>
      </c>
      <c r="D1694" s="931"/>
      <c r="E1694" s="931"/>
      <c r="F1694" s="931"/>
      <c r="G1694" s="931"/>
      <c r="H1694" s="527"/>
      <c r="I1694" s="527"/>
    </row>
    <row r="1695" spans="1:9" ht="15.75" thickBot="1">
      <c r="A1695" s="936" t="s">
        <v>282</v>
      </c>
      <c r="B1695" s="936"/>
      <c r="C1695" s="938" t="s">
        <v>244</v>
      </c>
      <c r="D1695" s="938" t="s">
        <v>261</v>
      </c>
      <c r="E1695" s="940" t="s">
        <v>283</v>
      </c>
      <c r="F1695" s="940"/>
      <c r="G1695" s="940"/>
      <c r="H1695" s="271"/>
      <c r="I1695" s="938" t="s">
        <v>272</v>
      </c>
    </row>
    <row r="1696" spans="1:9" ht="15.75" thickBot="1">
      <c r="A1696" s="937"/>
      <c r="B1696" s="937"/>
      <c r="C1696" s="939"/>
      <c r="D1696" s="939"/>
      <c r="E1696" s="525" t="s">
        <v>284</v>
      </c>
      <c r="F1696" s="525" t="s">
        <v>285</v>
      </c>
      <c r="G1696" s="525" t="s">
        <v>286</v>
      </c>
      <c r="H1696" s="525"/>
      <c r="I1696" s="939"/>
    </row>
    <row r="1697" spans="1:9">
      <c r="A1697" s="278"/>
      <c r="B1697" s="278"/>
      <c r="C1697" s="927" t="s">
        <v>288</v>
      </c>
      <c r="D1697" s="927"/>
      <c r="E1697" s="927"/>
      <c r="F1697" s="927"/>
      <c r="G1697" s="927"/>
      <c r="H1697" s="279"/>
      <c r="I1697" s="279" t="s">
        <v>116</v>
      </c>
    </row>
    <row r="1698" spans="1:9" ht="15.75" thickBot="1">
      <c r="A1698" s="275"/>
      <c r="B1698" s="275"/>
      <c r="C1698" s="535"/>
      <c r="D1698" s="535">
        <v>5915406</v>
      </c>
      <c r="E1698" s="928" t="s">
        <v>289</v>
      </c>
      <c r="F1698" s="928"/>
      <c r="G1698" s="928"/>
      <c r="H1698" s="275"/>
      <c r="I1698" s="284">
        <v>5.89</v>
      </c>
    </row>
    <row r="1699" spans="1:9" ht="15.75" thickTop="1">
      <c r="A1699" s="563" t="s">
        <v>291</v>
      </c>
      <c r="B1699" s="282"/>
      <c r="C1699" s="282"/>
      <c r="D1699" s="282"/>
      <c r="E1699" s="282"/>
      <c r="F1699" s="282"/>
      <c r="G1699" s="282"/>
      <c r="H1699" s="282"/>
      <c r="I1699" s="282"/>
    </row>
    <row r="1701" spans="1:9" ht="23.25" thickBot="1">
      <c r="A1701" s="231" t="s">
        <v>237</v>
      </c>
      <c r="B1701" s="232"/>
      <c r="C1701" s="232"/>
      <c r="D1701" s="232"/>
      <c r="E1701" s="232"/>
      <c r="F1701" s="232"/>
      <c r="G1701" s="232"/>
      <c r="H1701" s="232"/>
      <c r="I1701" s="233" t="s">
        <v>214</v>
      </c>
    </row>
    <row r="1702" spans="1:9" ht="18.75" thickTop="1">
      <c r="A1702" s="234" t="s">
        <v>238</v>
      </c>
      <c r="B1702" s="234"/>
      <c r="C1702" s="234"/>
      <c r="D1702" s="234"/>
      <c r="E1702" s="234"/>
      <c r="F1702" s="234"/>
      <c r="G1702" s="234"/>
      <c r="H1702" s="234"/>
      <c r="I1702" s="234"/>
    </row>
    <row r="1703" spans="1:9" ht="15.75">
      <c r="A1703" s="235" t="s">
        <v>239</v>
      </c>
      <c r="B1703" s="235"/>
      <c r="C1703" s="235"/>
      <c r="D1703" s="235" t="s">
        <v>744</v>
      </c>
      <c r="E1703" s="235"/>
      <c r="F1703" s="235"/>
      <c r="G1703" s="236" t="s">
        <v>240</v>
      </c>
      <c r="H1703" s="237">
        <v>373.5</v>
      </c>
      <c r="I1703" s="238" t="s">
        <v>287</v>
      </c>
    </row>
    <row r="1704" spans="1:9" ht="16.5" thickBot="1">
      <c r="A1704" s="239">
        <v>5914389</v>
      </c>
      <c r="B1704" s="941" t="s">
        <v>327</v>
      </c>
      <c r="C1704" s="941"/>
      <c r="D1704" s="941"/>
      <c r="E1704" s="941"/>
      <c r="F1704" s="941"/>
      <c r="G1704" s="941"/>
      <c r="H1704" s="942" t="s">
        <v>242</v>
      </c>
      <c r="I1704" s="943"/>
    </row>
    <row r="1705" spans="1:9" ht="15.75" thickBot="1">
      <c r="A1705" s="936" t="s">
        <v>243</v>
      </c>
      <c r="B1705" s="936"/>
      <c r="C1705" s="938" t="s">
        <v>244</v>
      </c>
      <c r="D1705" s="929" t="s">
        <v>245</v>
      </c>
      <c r="E1705" s="929"/>
      <c r="F1705" s="929" t="s">
        <v>246</v>
      </c>
      <c r="G1705" s="929"/>
      <c r="H1705" s="240"/>
      <c r="I1705" s="240" t="s">
        <v>247</v>
      </c>
    </row>
    <row r="1706" spans="1:9" ht="15.75" thickBot="1">
      <c r="A1706" s="937"/>
      <c r="B1706" s="937"/>
      <c r="C1706" s="939"/>
      <c r="D1706" s="241" t="s">
        <v>248</v>
      </c>
      <c r="E1706" s="241" t="s">
        <v>249</v>
      </c>
      <c r="F1706" s="241" t="s">
        <v>250</v>
      </c>
      <c r="G1706" s="241" t="s">
        <v>251</v>
      </c>
      <c r="H1706" s="241"/>
      <c r="I1706" s="241" t="s">
        <v>252</v>
      </c>
    </row>
    <row r="1707" spans="1:9">
      <c r="A1707" s="242" t="s">
        <v>322</v>
      </c>
      <c r="B1707" s="243" t="s">
        <v>323</v>
      </c>
      <c r="C1707" s="244">
        <v>1</v>
      </c>
      <c r="D1707" s="245">
        <v>1</v>
      </c>
      <c r="E1707" s="245">
        <v>0</v>
      </c>
      <c r="F1707" s="534">
        <v>187.09909999999999</v>
      </c>
      <c r="G1707" s="534">
        <v>56.936199999999999</v>
      </c>
      <c r="H1707" s="257"/>
      <c r="I1707" s="534">
        <v>187.09909999999999</v>
      </c>
    </row>
    <row r="1708" spans="1:9" ht="15.75" thickBot="1">
      <c r="A1708" s="248"/>
      <c r="B1708" s="248"/>
      <c r="C1708" s="248"/>
      <c r="D1708" s="248"/>
      <c r="E1708" s="248"/>
      <c r="F1708" s="248"/>
      <c r="G1708" s="528" t="s">
        <v>259</v>
      </c>
      <c r="H1708" s="529"/>
      <c r="I1708" s="558"/>
    </row>
    <row r="1709" spans="1:9" ht="15.75" thickBot="1">
      <c r="A1709" s="531" t="s">
        <v>260</v>
      </c>
      <c r="B1709" s="531"/>
      <c r="C1709" s="526" t="s">
        <v>244</v>
      </c>
      <c r="D1709" s="526" t="s">
        <v>261</v>
      </c>
      <c r="E1709" s="929" t="s">
        <v>246</v>
      </c>
      <c r="F1709" s="930"/>
      <c r="G1709" s="931" t="s">
        <v>262</v>
      </c>
      <c r="H1709" s="931"/>
      <c r="I1709" s="931"/>
    </row>
    <row r="1710" spans="1:9">
      <c r="A1710" s="257"/>
      <c r="B1710" s="257"/>
      <c r="C1710" s="927" t="s">
        <v>265</v>
      </c>
      <c r="D1710" s="932"/>
      <c r="E1710" s="932"/>
      <c r="F1710" s="932"/>
      <c r="G1710" s="932"/>
      <c r="H1710" s="932" t="s">
        <v>116</v>
      </c>
      <c r="I1710" s="932"/>
    </row>
    <row r="1711" spans="1:9" ht="15.75" thickBot="1">
      <c r="A1711" s="248"/>
      <c r="B1711" s="248"/>
      <c r="C1711" s="933" t="s">
        <v>266</v>
      </c>
      <c r="D1711" s="934"/>
      <c r="E1711" s="934"/>
      <c r="F1711" s="934"/>
      <c r="G1711" s="934"/>
      <c r="H1711" s="529"/>
      <c r="I1711" s="558">
        <v>187.09909999999999</v>
      </c>
    </row>
    <row r="1712" spans="1:9">
      <c r="A1712" s="257"/>
      <c r="B1712" s="257"/>
      <c r="C1712" s="927" t="s">
        <v>267</v>
      </c>
      <c r="D1712" s="932"/>
      <c r="E1712" s="932"/>
      <c r="F1712" s="932"/>
      <c r="G1712" s="932"/>
      <c r="H1712" s="533"/>
      <c r="I1712" s="534">
        <v>0.50090000000000001</v>
      </c>
    </row>
    <row r="1713" spans="1:9">
      <c r="A1713" s="257"/>
      <c r="B1713" s="257"/>
      <c r="C1713" s="533"/>
      <c r="D1713" s="533"/>
      <c r="E1713" s="533"/>
      <c r="F1713" s="533"/>
      <c r="G1713" s="532" t="s">
        <v>268</v>
      </c>
      <c r="H1713" s="533"/>
      <c r="I1713" s="534" t="s">
        <v>116</v>
      </c>
    </row>
    <row r="1714" spans="1:9" ht="15.75" thickBot="1">
      <c r="A1714" s="248"/>
      <c r="B1714" s="248"/>
      <c r="C1714" s="529"/>
      <c r="D1714" s="529"/>
      <c r="E1714" s="529"/>
      <c r="F1714" s="529"/>
      <c r="G1714" s="528" t="s">
        <v>269</v>
      </c>
      <c r="H1714" s="529"/>
      <c r="I1714" s="529" t="s">
        <v>116</v>
      </c>
    </row>
    <row r="1715" spans="1:9" ht="15.75" thickBot="1">
      <c r="A1715" s="531" t="s">
        <v>270</v>
      </c>
      <c r="B1715" s="531"/>
      <c r="C1715" s="526" t="s">
        <v>244</v>
      </c>
      <c r="D1715" s="526" t="s">
        <v>261</v>
      </c>
      <c r="E1715" s="931" t="s">
        <v>271</v>
      </c>
      <c r="F1715" s="931"/>
      <c r="G1715" s="931" t="s">
        <v>272</v>
      </c>
      <c r="H1715" s="931"/>
      <c r="I1715" s="931"/>
    </row>
    <row r="1716" spans="1:9" ht="15.75" thickBot="1">
      <c r="A1716" s="263"/>
      <c r="B1716" s="263"/>
      <c r="C1716" s="931" t="s">
        <v>273</v>
      </c>
      <c r="D1716" s="935"/>
      <c r="E1716" s="935"/>
      <c r="F1716" s="935"/>
      <c r="G1716" s="935"/>
      <c r="H1716" s="263"/>
      <c r="I1716" s="263"/>
    </row>
    <row r="1717" spans="1:9" ht="15.75" thickBot="1">
      <c r="A1717" s="531" t="s">
        <v>274</v>
      </c>
      <c r="B1717" s="531"/>
      <c r="C1717" s="526" t="s">
        <v>244</v>
      </c>
      <c r="D1717" s="526" t="s">
        <v>261</v>
      </c>
      <c r="E1717" s="931" t="s">
        <v>272</v>
      </c>
      <c r="F1717" s="931"/>
      <c r="G1717" s="931" t="s">
        <v>272</v>
      </c>
      <c r="H1717" s="931"/>
      <c r="I1717" s="931"/>
    </row>
    <row r="1718" spans="1:9" ht="15.75" thickBot="1">
      <c r="A1718" s="263"/>
      <c r="B1718" s="263"/>
      <c r="C1718" s="931" t="s">
        <v>276</v>
      </c>
      <c r="D1718" s="935"/>
      <c r="E1718" s="935"/>
      <c r="F1718" s="935"/>
      <c r="G1718" s="935"/>
      <c r="H1718" s="530"/>
      <c r="I1718" s="530"/>
    </row>
    <row r="1719" spans="1:9" ht="15.75" thickBot="1">
      <c r="A1719" s="531"/>
      <c r="B1719" s="531"/>
      <c r="C1719" s="527"/>
      <c r="D1719" s="527"/>
      <c r="E1719" s="527"/>
      <c r="F1719" s="527"/>
      <c r="G1719" s="527" t="s">
        <v>277</v>
      </c>
      <c r="H1719" s="527"/>
      <c r="I1719" s="266">
        <v>0.50090000000000001</v>
      </c>
    </row>
    <row r="1720" spans="1:9" ht="15.75" thickBot="1">
      <c r="A1720" s="531" t="s">
        <v>278</v>
      </c>
      <c r="B1720" s="531"/>
      <c r="C1720" s="526" t="s">
        <v>279</v>
      </c>
      <c r="D1720" s="526" t="s">
        <v>244</v>
      </c>
      <c r="E1720" s="526" t="s">
        <v>261</v>
      </c>
      <c r="F1720" s="931" t="s">
        <v>272</v>
      </c>
      <c r="G1720" s="931"/>
      <c r="H1720" s="931" t="s">
        <v>272</v>
      </c>
      <c r="I1720" s="931"/>
    </row>
    <row r="1721" spans="1:9" ht="15.75" thickBot="1">
      <c r="A1721" s="531"/>
      <c r="B1721" s="531"/>
      <c r="C1721" s="931" t="s">
        <v>281</v>
      </c>
      <c r="D1721" s="931"/>
      <c r="E1721" s="931"/>
      <c r="F1721" s="931"/>
      <c r="G1721" s="931"/>
      <c r="H1721" s="527"/>
      <c r="I1721" s="527"/>
    </row>
    <row r="1722" spans="1:9" ht="15.75" thickBot="1">
      <c r="A1722" s="936" t="s">
        <v>282</v>
      </c>
      <c r="B1722" s="936"/>
      <c r="C1722" s="938" t="s">
        <v>244</v>
      </c>
      <c r="D1722" s="938" t="s">
        <v>261</v>
      </c>
      <c r="E1722" s="940" t="s">
        <v>283</v>
      </c>
      <c r="F1722" s="940"/>
      <c r="G1722" s="940"/>
      <c r="H1722" s="271"/>
      <c r="I1722" s="938" t="s">
        <v>272</v>
      </c>
    </row>
    <row r="1723" spans="1:9" ht="15.75" thickBot="1">
      <c r="A1723" s="937"/>
      <c r="B1723" s="937"/>
      <c r="C1723" s="939"/>
      <c r="D1723" s="939"/>
      <c r="E1723" s="525" t="s">
        <v>284</v>
      </c>
      <c r="F1723" s="525" t="s">
        <v>285</v>
      </c>
      <c r="G1723" s="525" t="s">
        <v>286</v>
      </c>
      <c r="H1723" s="525"/>
      <c r="I1723" s="939"/>
    </row>
    <row r="1724" spans="1:9">
      <c r="A1724" s="278"/>
      <c r="B1724" s="278"/>
      <c r="C1724" s="927" t="s">
        <v>288</v>
      </c>
      <c r="D1724" s="927"/>
      <c r="E1724" s="927"/>
      <c r="F1724" s="927"/>
      <c r="G1724" s="927"/>
      <c r="H1724" s="279"/>
      <c r="I1724" s="279" t="s">
        <v>116</v>
      </c>
    </row>
    <row r="1725" spans="1:9" ht="15.75" thickBot="1">
      <c r="A1725" s="275"/>
      <c r="B1725" s="275"/>
      <c r="C1725" s="535"/>
      <c r="D1725" s="535">
        <v>5914389</v>
      </c>
      <c r="E1725" s="928" t="s">
        <v>289</v>
      </c>
      <c r="F1725" s="928"/>
      <c r="G1725" s="928"/>
      <c r="H1725" s="275"/>
      <c r="I1725" s="284">
        <v>0.5</v>
      </c>
    </row>
    <row r="1726" spans="1:9" ht="15.75" thickTop="1">
      <c r="A1726" s="230" t="s">
        <v>291</v>
      </c>
      <c r="B1726" s="538"/>
      <c r="C1726" s="538"/>
      <c r="D1726" s="538"/>
      <c r="E1726" s="538"/>
      <c r="F1726" s="538"/>
      <c r="G1726" s="538"/>
      <c r="H1726" s="538"/>
      <c r="I1726" s="538"/>
    </row>
    <row r="1727" spans="1:9" ht="23.25" thickBot="1">
      <c r="A1727" s="231" t="s">
        <v>237</v>
      </c>
      <c r="B1727" s="232"/>
      <c r="C1727" s="232"/>
      <c r="D1727" s="232"/>
      <c r="E1727" s="232"/>
      <c r="F1727" s="232"/>
      <c r="G1727" s="232"/>
      <c r="H1727" s="232"/>
      <c r="I1727" s="233" t="s">
        <v>214</v>
      </c>
    </row>
    <row r="1728" spans="1:9" ht="18.75" thickTop="1">
      <c r="A1728" s="234" t="s">
        <v>238</v>
      </c>
      <c r="B1728" s="234"/>
      <c r="C1728" s="234"/>
      <c r="D1728" s="234"/>
      <c r="E1728" s="234"/>
      <c r="F1728" s="234"/>
      <c r="G1728" s="234"/>
      <c r="H1728" s="234"/>
      <c r="I1728" s="234"/>
    </row>
    <row r="1729" spans="1:9" ht="15.75">
      <c r="A1729" s="235" t="s">
        <v>239</v>
      </c>
      <c r="B1729" s="235"/>
      <c r="C1729" s="235"/>
      <c r="D1729" s="235" t="s">
        <v>744</v>
      </c>
      <c r="E1729" s="235"/>
      <c r="F1729" s="235"/>
      <c r="G1729" s="236" t="s">
        <v>240</v>
      </c>
      <c r="H1729" s="237">
        <v>779.12</v>
      </c>
      <c r="I1729" s="238" t="s">
        <v>287</v>
      </c>
    </row>
    <row r="1730" spans="1:9" ht="16.5" thickBot="1">
      <c r="A1730" s="239">
        <v>5914366</v>
      </c>
      <c r="B1730" s="941" t="s">
        <v>328</v>
      </c>
      <c r="C1730" s="941"/>
      <c r="D1730" s="941"/>
      <c r="E1730" s="941"/>
      <c r="F1730" s="941"/>
      <c r="G1730" s="941"/>
      <c r="H1730" s="942" t="s">
        <v>242</v>
      </c>
      <c r="I1730" s="943"/>
    </row>
    <row r="1731" spans="1:9" ht="15.75" thickBot="1">
      <c r="A1731" s="936" t="s">
        <v>243</v>
      </c>
      <c r="B1731" s="936"/>
      <c r="C1731" s="938" t="s">
        <v>244</v>
      </c>
      <c r="D1731" s="929" t="s">
        <v>245</v>
      </c>
      <c r="E1731" s="929"/>
      <c r="F1731" s="929" t="s">
        <v>246</v>
      </c>
      <c r="G1731" s="929"/>
      <c r="H1731" s="240"/>
      <c r="I1731" s="240" t="s">
        <v>247</v>
      </c>
    </row>
    <row r="1732" spans="1:9" ht="15.75" thickBot="1">
      <c r="A1732" s="937"/>
      <c r="B1732" s="937"/>
      <c r="C1732" s="939"/>
      <c r="D1732" s="241" t="s">
        <v>248</v>
      </c>
      <c r="E1732" s="241" t="s">
        <v>249</v>
      </c>
      <c r="F1732" s="241" t="s">
        <v>250</v>
      </c>
      <c r="G1732" s="241" t="s">
        <v>251</v>
      </c>
      <c r="H1732" s="241"/>
      <c r="I1732" s="241" t="s">
        <v>252</v>
      </c>
    </row>
    <row r="1733" spans="1:9">
      <c r="A1733" s="242" t="s">
        <v>325</v>
      </c>
      <c r="B1733" s="243" t="s">
        <v>326</v>
      </c>
      <c r="C1733" s="244">
        <v>1</v>
      </c>
      <c r="D1733" s="245">
        <v>1</v>
      </c>
      <c r="E1733" s="245">
        <v>0</v>
      </c>
      <c r="F1733" s="534">
        <v>310.9049</v>
      </c>
      <c r="G1733" s="534">
        <v>75.081900000000005</v>
      </c>
      <c r="H1733" s="257"/>
      <c r="I1733" s="534">
        <v>310.9049</v>
      </c>
    </row>
    <row r="1734" spans="1:9" ht="15.75" thickBot="1">
      <c r="A1734" s="248"/>
      <c r="B1734" s="248"/>
      <c r="C1734" s="248"/>
      <c r="D1734" s="248"/>
      <c r="E1734" s="248"/>
      <c r="F1734" s="248"/>
      <c r="G1734" s="528" t="s">
        <v>259</v>
      </c>
      <c r="H1734" s="529"/>
      <c r="I1734" s="558"/>
    </row>
    <row r="1735" spans="1:9" ht="15.75" thickBot="1">
      <c r="A1735" s="531" t="s">
        <v>260</v>
      </c>
      <c r="B1735" s="531"/>
      <c r="C1735" s="526" t="s">
        <v>244</v>
      </c>
      <c r="D1735" s="526" t="s">
        <v>261</v>
      </c>
      <c r="E1735" s="929" t="s">
        <v>246</v>
      </c>
      <c r="F1735" s="930"/>
      <c r="G1735" s="931" t="s">
        <v>262</v>
      </c>
      <c r="H1735" s="931"/>
      <c r="I1735" s="931"/>
    </row>
    <row r="1736" spans="1:9">
      <c r="A1736" s="257"/>
      <c r="B1736" s="257"/>
      <c r="C1736" s="927" t="s">
        <v>265</v>
      </c>
      <c r="D1736" s="932"/>
      <c r="E1736" s="932"/>
      <c r="F1736" s="932"/>
      <c r="G1736" s="932"/>
      <c r="H1736" s="932" t="s">
        <v>116</v>
      </c>
      <c r="I1736" s="932"/>
    </row>
    <row r="1737" spans="1:9" ht="15.75" thickBot="1">
      <c r="A1737" s="248"/>
      <c r="B1737" s="248"/>
      <c r="C1737" s="933" t="s">
        <v>266</v>
      </c>
      <c r="D1737" s="934"/>
      <c r="E1737" s="934"/>
      <c r="F1737" s="934"/>
      <c r="G1737" s="934"/>
      <c r="H1737" s="529"/>
      <c r="I1737" s="558">
        <v>310.9049</v>
      </c>
    </row>
    <row r="1738" spans="1:9">
      <c r="A1738" s="257"/>
      <c r="B1738" s="257"/>
      <c r="C1738" s="927" t="s">
        <v>267</v>
      </c>
      <c r="D1738" s="932"/>
      <c r="E1738" s="932"/>
      <c r="F1738" s="932"/>
      <c r="G1738" s="932"/>
      <c r="H1738" s="533"/>
      <c r="I1738" s="534">
        <v>0.39900000000000002</v>
      </c>
    </row>
    <row r="1739" spans="1:9">
      <c r="A1739" s="257"/>
      <c r="B1739" s="257"/>
      <c r="C1739" s="533"/>
      <c r="D1739" s="533"/>
      <c r="E1739" s="533"/>
      <c r="F1739" s="533"/>
      <c r="G1739" s="532" t="s">
        <v>268</v>
      </c>
      <c r="H1739" s="533"/>
      <c r="I1739" s="534" t="s">
        <v>116</v>
      </c>
    </row>
    <row r="1740" spans="1:9" ht="15.75" thickBot="1">
      <c r="A1740" s="248"/>
      <c r="B1740" s="248"/>
      <c r="C1740" s="529"/>
      <c r="D1740" s="529"/>
      <c r="E1740" s="529"/>
      <c r="F1740" s="529"/>
      <c r="G1740" s="528" t="s">
        <v>269</v>
      </c>
      <c r="H1740" s="529"/>
      <c r="I1740" s="529" t="s">
        <v>116</v>
      </c>
    </row>
    <row r="1741" spans="1:9" ht="15.75" thickBot="1">
      <c r="A1741" s="531" t="s">
        <v>270</v>
      </c>
      <c r="B1741" s="531"/>
      <c r="C1741" s="526" t="s">
        <v>244</v>
      </c>
      <c r="D1741" s="526" t="s">
        <v>261</v>
      </c>
      <c r="E1741" s="931" t="s">
        <v>271</v>
      </c>
      <c r="F1741" s="931"/>
      <c r="G1741" s="931" t="s">
        <v>272</v>
      </c>
      <c r="H1741" s="931"/>
      <c r="I1741" s="931"/>
    </row>
    <row r="1742" spans="1:9" ht="15.75" thickBot="1">
      <c r="A1742" s="263"/>
      <c r="B1742" s="263"/>
      <c r="C1742" s="931" t="s">
        <v>273</v>
      </c>
      <c r="D1742" s="935"/>
      <c r="E1742" s="935"/>
      <c r="F1742" s="935"/>
      <c r="G1742" s="935"/>
      <c r="H1742" s="263"/>
      <c r="I1742" s="263"/>
    </row>
    <row r="1743" spans="1:9" ht="15.75" thickBot="1">
      <c r="A1743" s="531" t="s">
        <v>274</v>
      </c>
      <c r="B1743" s="531"/>
      <c r="C1743" s="526" t="s">
        <v>244</v>
      </c>
      <c r="D1743" s="526" t="s">
        <v>261</v>
      </c>
      <c r="E1743" s="931" t="s">
        <v>272</v>
      </c>
      <c r="F1743" s="931"/>
      <c r="G1743" s="931" t="s">
        <v>272</v>
      </c>
      <c r="H1743" s="931"/>
      <c r="I1743" s="931"/>
    </row>
    <row r="1744" spans="1:9" ht="15.75" thickBot="1">
      <c r="A1744" s="263"/>
      <c r="B1744" s="263"/>
      <c r="C1744" s="931" t="s">
        <v>276</v>
      </c>
      <c r="D1744" s="935"/>
      <c r="E1744" s="935"/>
      <c r="F1744" s="935"/>
      <c r="G1744" s="935"/>
      <c r="H1744" s="530"/>
      <c r="I1744" s="530"/>
    </row>
    <row r="1745" spans="1:9" ht="15.75" thickBot="1">
      <c r="A1745" s="531"/>
      <c r="B1745" s="531"/>
      <c r="C1745" s="527"/>
      <c r="D1745" s="527"/>
      <c r="E1745" s="527"/>
      <c r="F1745" s="527"/>
      <c r="G1745" s="527" t="s">
        <v>277</v>
      </c>
      <c r="H1745" s="527"/>
      <c r="I1745" s="266">
        <v>0.39900000000000002</v>
      </c>
    </row>
    <row r="1746" spans="1:9" ht="15.75" thickBot="1">
      <c r="A1746" s="531" t="s">
        <v>278</v>
      </c>
      <c r="B1746" s="531"/>
      <c r="C1746" s="526" t="s">
        <v>279</v>
      </c>
      <c r="D1746" s="526" t="s">
        <v>244</v>
      </c>
      <c r="E1746" s="526" t="s">
        <v>261</v>
      </c>
      <c r="F1746" s="931" t="s">
        <v>272</v>
      </c>
      <c r="G1746" s="931"/>
      <c r="H1746" s="931" t="s">
        <v>272</v>
      </c>
      <c r="I1746" s="931"/>
    </row>
    <row r="1747" spans="1:9" ht="15.75" thickBot="1">
      <c r="A1747" s="531"/>
      <c r="B1747" s="531"/>
      <c r="C1747" s="931" t="s">
        <v>281</v>
      </c>
      <c r="D1747" s="931"/>
      <c r="E1747" s="931"/>
      <c r="F1747" s="931"/>
      <c r="G1747" s="931"/>
      <c r="H1747" s="527"/>
      <c r="I1747" s="527"/>
    </row>
    <row r="1748" spans="1:9" ht="15.75" thickBot="1">
      <c r="A1748" s="936" t="s">
        <v>282</v>
      </c>
      <c r="B1748" s="936"/>
      <c r="C1748" s="938" t="s">
        <v>244</v>
      </c>
      <c r="D1748" s="938" t="s">
        <v>261</v>
      </c>
      <c r="E1748" s="940" t="s">
        <v>283</v>
      </c>
      <c r="F1748" s="940"/>
      <c r="G1748" s="940"/>
      <c r="H1748" s="271"/>
      <c r="I1748" s="938" t="s">
        <v>272</v>
      </c>
    </row>
    <row r="1749" spans="1:9" ht="15.75" thickBot="1">
      <c r="A1749" s="937"/>
      <c r="B1749" s="937"/>
      <c r="C1749" s="939"/>
      <c r="D1749" s="939"/>
      <c r="E1749" s="525" t="s">
        <v>284</v>
      </c>
      <c r="F1749" s="525" t="s">
        <v>285</v>
      </c>
      <c r="G1749" s="525" t="s">
        <v>286</v>
      </c>
      <c r="H1749" s="525"/>
      <c r="I1749" s="939"/>
    </row>
    <row r="1750" spans="1:9">
      <c r="A1750" s="278"/>
      <c r="B1750" s="278"/>
      <c r="C1750" s="927" t="s">
        <v>288</v>
      </c>
      <c r="D1750" s="927"/>
      <c r="E1750" s="927"/>
      <c r="F1750" s="927"/>
      <c r="G1750" s="927"/>
      <c r="H1750" s="279"/>
      <c r="I1750" s="279" t="s">
        <v>116</v>
      </c>
    </row>
    <row r="1751" spans="1:9" ht="15.75" thickBot="1">
      <c r="A1751" s="275"/>
      <c r="B1751" s="275"/>
      <c r="C1751" s="535"/>
      <c r="D1751" s="535">
        <v>5914366</v>
      </c>
      <c r="E1751" s="928" t="s">
        <v>289</v>
      </c>
      <c r="F1751" s="928"/>
      <c r="G1751" s="928"/>
      <c r="H1751" s="275"/>
      <c r="I1751" s="284">
        <v>0.4</v>
      </c>
    </row>
    <row r="1752" spans="1:9" ht="15.75" thickTop="1">
      <c r="A1752" s="230" t="s">
        <v>291</v>
      </c>
      <c r="B1752" s="538"/>
      <c r="C1752" s="538"/>
      <c r="D1752" s="538"/>
      <c r="E1752" s="538"/>
      <c r="F1752" s="538"/>
      <c r="G1752" s="538"/>
      <c r="H1752" s="538"/>
      <c r="I1752" s="538"/>
    </row>
  </sheetData>
  <autoFilter ref="K1:K1752"/>
  <mergeCells count="1484">
    <mergeCell ref="C1567:G1567"/>
    <mergeCell ref="E1568:G1568"/>
    <mergeCell ref="E1552:F1552"/>
    <mergeCell ref="G1552:I1552"/>
    <mergeCell ref="C1553:G1553"/>
    <mergeCell ref="H1553:I1553"/>
    <mergeCell ref="C1554:G1554"/>
    <mergeCell ref="C1555:G1555"/>
    <mergeCell ref="E1558:F1558"/>
    <mergeCell ref="G1558:I1558"/>
    <mergeCell ref="C1559:G1559"/>
    <mergeCell ref="E1560:F1560"/>
    <mergeCell ref="G1560:I1560"/>
    <mergeCell ref="C1561:G1561"/>
    <mergeCell ref="F1563:G1563"/>
    <mergeCell ref="H1563:I1563"/>
    <mergeCell ref="C1564:G1564"/>
    <mergeCell ref="A1565:B1566"/>
    <mergeCell ref="C1565:C1566"/>
    <mergeCell ref="D1565:D1566"/>
    <mergeCell ref="E1565:G1565"/>
    <mergeCell ref="I1565:I1566"/>
    <mergeCell ref="E1528:F1528"/>
    <mergeCell ref="G1528:I1528"/>
    <mergeCell ref="C1529:G1529"/>
    <mergeCell ref="F1531:G1531"/>
    <mergeCell ref="H1531:I1531"/>
    <mergeCell ref="C1534:G1534"/>
    <mergeCell ref="A1535:B1536"/>
    <mergeCell ref="C1535:C1536"/>
    <mergeCell ref="D1535:D1536"/>
    <mergeCell ref="E1535:G1535"/>
    <mergeCell ref="I1535:I1536"/>
    <mergeCell ref="C1539:G1539"/>
    <mergeCell ref="E1540:G1540"/>
    <mergeCell ref="B1547:G1547"/>
    <mergeCell ref="H1547:I1547"/>
    <mergeCell ref="A1548:B1549"/>
    <mergeCell ref="C1548:C1549"/>
    <mergeCell ref="D1548:E1548"/>
    <mergeCell ref="F1548:G1548"/>
    <mergeCell ref="C1502:G1502"/>
    <mergeCell ref="E1503:G1503"/>
    <mergeCell ref="B1508:G1508"/>
    <mergeCell ref="H1508:I1508"/>
    <mergeCell ref="A1509:B1510"/>
    <mergeCell ref="C1509:C1510"/>
    <mergeCell ref="D1509:E1509"/>
    <mergeCell ref="F1509:G1509"/>
    <mergeCell ref="E1516:F1516"/>
    <mergeCell ref="G1516:I1516"/>
    <mergeCell ref="C1518:G1518"/>
    <mergeCell ref="H1518:I1518"/>
    <mergeCell ref="C1519:G1519"/>
    <mergeCell ref="C1520:G1520"/>
    <mergeCell ref="E1523:F1523"/>
    <mergeCell ref="G1523:I1523"/>
    <mergeCell ref="C1527:G1527"/>
    <mergeCell ref="E1487:F1487"/>
    <mergeCell ref="G1487:I1487"/>
    <mergeCell ref="C1488:G1488"/>
    <mergeCell ref="H1488:I1488"/>
    <mergeCell ref="C1489:G1489"/>
    <mergeCell ref="C1490:G1490"/>
    <mergeCell ref="E1493:F1493"/>
    <mergeCell ref="G1493:I1493"/>
    <mergeCell ref="C1494:G1494"/>
    <mergeCell ref="E1495:F1495"/>
    <mergeCell ref="G1495:I1495"/>
    <mergeCell ref="C1496:G1496"/>
    <mergeCell ref="F1498:G1498"/>
    <mergeCell ref="H1498:I1498"/>
    <mergeCell ref="C1499:G1499"/>
    <mergeCell ref="A1500:B1501"/>
    <mergeCell ref="C1500:C1501"/>
    <mergeCell ref="D1500:D1501"/>
    <mergeCell ref="E1500:G1500"/>
    <mergeCell ref="I1500:I1501"/>
    <mergeCell ref="C1465:G1465"/>
    <mergeCell ref="F1467:G1467"/>
    <mergeCell ref="H1467:I1467"/>
    <mergeCell ref="C1469:G1469"/>
    <mergeCell ref="A1470:B1471"/>
    <mergeCell ref="C1470:C1471"/>
    <mergeCell ref="D1470:D1471"/>
    <mergeCell ref="E1470:G1470"/>
    <mergeCell ref="I1470:I1471"/>
    <mergeCell ref="C1473:G1473"/>
    <mergeCell ref="E1474:G1474"/>
    <mergeCell ref="B1481:G1481"/>
    <mergeCell ref="H1481:I1481"/>
    <mergeCell ref="A1482:B1483"/>
    <mergeCell ref="C1482:C1483"/>
    <mergeCell ref="D1482:E1482"/>
    <mergeCell ref="F1482:G1482"/>
    <mergeCell ref="B1445:G1445"/>
    <mergeCell ref="H1445:I1445"/>
    <mergeCell ref="A1446:B1447"/>
    <mergeCell ref="C1446:C1447"/>
    <mergeCell ref="D1446:E1446"/>
    <mergeCell ref="F1446:G1446"/>
    <mergeCell ref="E1453:F1453"/>
    <mergeCell ref="G1453:I1453"/>
    <mergeCell ref="C1455:G1455"/>
    <mergeCell ref="H1455:I1455"/>
    <mergeCell ref="C1456:G1456"/>
    <mergeCell ref="C1457:G1457"/>
    <mergeCell ref="E1460:F1460"/>
    <mergeCell ref="G1460:I1460"/>
    <mergeCell ref="C1463:G1463"/>
    <mergeCell ref="E1464:F1464"/>
    <mergeCell ref="G1464:I1464"/>
    <mergeCell ref="C1437:G1437"/>
    <mergeCell ref="E1438:G1438"/>
    <mergeCell ref="E1418:F1418"/>
    <mergeCell ref="G1418:I1418"/>
    <mergeCell ref="C1420:G1420"/>
    <mergeCell ref="H1420:I1420"/>
    <mergeCell ref="C1421:G1421"/>
    <mergeCell ref="C1422:G1422"/>
    <mergeCell ref="E1425:F1425"/>
    <mergeCell ref="G1425:I1425"/>
    <mergeCell ref="C1426:G1426"/>
    <mergeCell ref="E1427:F1427"/>
    <mergeCell ref="G1427:I1427"/>
    <mergeCell ref="C1429:G1429"/>
    <mergeCell ref="F1431:G1431"/>
    <mergeCell ref="H1431:I1431"/>
    <mergeCell ref="C1433:G1433"/>
    <mergeCell ref="A1434:B1435"/>
    <mergeCell ref="C1434:C1435"/>
    <mergeCell ref="D1434:D1435"/>
    <mergeCell ref="E1434:G1434"/>
    <mergeCell ref="I1434:I1435"/>
    <mergeCell ref="C1397:G1397"/>
    <mergeCell ref="F1399:G1399"/>
    <mergeCell ref="H1399:I1399"/>
    <mergeCell ref="C1401:G1401"/>
    <mergeCell ref="A1402:B1403"/>
    <mergeCell ref="C1402:C1403"/>
    <mergeCell ref="D1402:D1403"/>
    <mergeCell ref="E1402:G1402"/>
    <mergeCell ref="I1402:I1403"/>
    <mergeCell ref="C1405:G1405"/>
    <mergeCell ref="E1406:G1406"/>
    <mergeCell ref="B1413:G1413"/>
    <mergeCell ref="H1413:I1413"/>
    <mergeCell ref="A1414:B1415"/>
    <mergeCell ref="C1414:C1415"/>
    <mergeCell ref="D1414:E1414"/>
    <mergeCell ref="F1414:G1414"/>
    <mergeCell ref="B1380:G1380"/>
    <mergeCell ref="H1380:I1380"/>
    <mergeCell ref="A1381:B1382"/>
    <mergeCell ref="C1381:C1382"/>
    <mergeCell ref="D1381:E1381"/>
    <mergeCell ref="F1381:G1381"/>
    <mergeCell ref="E1386:F1386"/>
    <mergeCell ref="G1386:I1386"/>
    <mergeCell ref="C1388:G1388"/>
    <mergeCell ref="H1388:I1388"/>
    <mergeCell ref="C1389:G1389"/>
    <mergeCell ref="C1390:G1390"/>
    <mergeCell ref="E1393:F1393"/>
    <mergeCell ref="G1393:I1393"/>
    <mergeCell ref="C1394:G1394"/>
    <mergeCell ref="E1395:F1395"/>
    <mergeCell ref="G1395:I1395"/>
    <mergeCell ref="C1372:G1372"/>
    <mergeCell ref="E1373:G1373"/>
    <mergeCell ref="F1366:G1366"/>
    <mergeCell ref="H1366:I1366"/>
    <mergeCell ref="C1368:G1368"/>
    <mergeCell ref="A1369:B1370"/>
    <mergeCell ref="C1369:C1370"/>
    <mergeCell ref="D1369:D1370"/>
    <mergeCell ref="E1369:G1369"/>
    <mergeCell ref="I1369:I1370"/>
    <mergeCell ref="E1360:F1360"/>
    <mergeCell ref="G1360:I1360"/>
    <mergeCell ref="C1362:G1362"/>
    <mergeCell ref="E1363:F1363"/>
    <mergeCell ref="G1363:I1363"/>
    <mergeCell ref="C1364:G1364"/>
    <mergeCell ref="E1353:F1353"/>
    <mergeCell ref="G1353:I1353"/>
    <mergeCell ref="C1355:G1355"/>
    <mergeCell ref="H1355:I1355"/>
    <mergeCell ref="C1356:G1356"/>
    <mergeCell ref="C1357:G1357"/>
    <mergeCell ref="C1342:G1342"/>
    <mergeCell ref="E1343:G1343"/>
    <mergeCell ref="B1348:G1348"/>
    <mergeCell ref="H1348:I1348"/>
    <mergeCell ref="A1349:B1350"/>
    <mergeCell ref="C1349:C1350"/>
    <mergeCell ref="D1349:E1349"/>
    <mergeCell ref="F1349:G1349"/>
    <mergeCell ref="F1332:G1332"/>
    <mergeCell ref="H1332:I1332"/>
    <mergeCell ref="C1336:G1336"/>
    <mergeCell ref="A1337:B1338"/>
    <mergeCell ref="C1337:C1338"/>
    <mergeCell ref="D1337:D1338"/>
    <mergeCell ref="E1337:G1337"/>
    <mergeCell ref="I1337:I1338"/>
    <mergeCell ref="E1323:F1323"/>
    <mergeCell ref="G1323:I1323"/>
    <mergeCell ref="C1328:G1328"/>
    <mergeCell ref="E1329:F1329"/>
    <mergeCell ref="G1329:I1329"/>
    <mergeCell ref="C1330:G1330"/>
    <mergeCell ref="E1315:F1315"/>
    <mergeCell ref="G1315:I1315"/>
    <mergeCell ref="C1318:G1318"/>
    <mergeCell ref="H1318:I1318"/>
    <mergeCell ref="C1319:G1319"/>
    <mergeCell ref="C1320:G1320"/>
    <mergeCell ref="C1300:G1300"/>
    <mergeCell ref="E1301:G1301"/>
    <mergeCell ref="B1309:G1309"/>
    <mergeCell ref="H1309:I1309"/>
    <mergeCell ref="A1310:B1311"/>
    <mergeCell ref="C1310:C1311"/>
    <mergeCell ref="D1310:E1310"/>
    <mergeCell ref="F1310:G1310"/>
    <mergeCell ref="F1296:G1296"/>
    <mergeCell ref="H1296:I1296"/>
    <mergeCell ref="C1297:G1297"/>
    <mergeCell ref="A1298:B1299"/>
    <mergeCell ref="C1298:C1299"/>
    <mergeCell ref="D1298:D1299"/>
    <mergeCell ref="E1298:G1298"/>
    <mergeCell ref="I1298:I1299"/>
    <mergeCell ref="E1287:F1287"/>
    <mergeCell ref="G1287:I1287"/>
    <mergeCell ref="C1288:G1288"/>
    <mergeCell ref="E1289:F1289"/>
    <mergeCell ref="G1289:I1289"/>
    <mergeCell ref="C1294:G1294"/>
    <mergeCell ref="E1281:F1281"/>
    <mergeCell ref="G1281:I1281"/>
    <mergeCell ref="C1282:G1282"/>
    <mergeCell ref="H1282:I1282"/>
    <mergeCell ref="C1283:G1283"/>
    <mergeCell ref="C1284:G1284"/>
    <mergeCell ref="C1270:G1270"/>
    <mergeCell ref="E1271:G1271"/>
    <mergeCell ref="B1277:G1277"/>
    <mergeCell ref="H1277:I1277"/>
    <mergeCell ref="A1278:B1279"/>
    <mergeCell ref="C1278:C1279"/>
    <mergeCell ref="D1278:E1278"/>
    <mergeCell ref="F1278:G1278"/>
    <mergeCell ref="F1264:G1264"/>
    <mergeCell ref="H1264:I1264"/>
    <mergeCell ref="C1266:G1266"/>
    <mergeCell ref="A1267:B1268"/>
    <mergeCell ref="C1267:C1268"/>
    <mergeCell ref="D1267:D1268"/>
    <mergeCell ref="E1267:G1267"/>
    <mergeCell ref="I1267:I1268"/>
    <mergeCell ref="E1258:F1258"/>
    <mergeCell ref="G1258:I1258"/>
    <mergeCell ref="C1260:G1260"/>
    <mergeCell ref="E1261:F1261"/>
    <mergeCell ref="G1261:I1261"/>
    <mergeCell ref="C1262:G1262"/>
    <mergeCell ref="E1250:F1250"/>
    <mergeCell ref="G1250:I1250"/>
    <mergeCell ref="C1253:G1253"/>
    <mergeCell ref="H1253:I1253"/>
    <mergeCell ref="C1254:G1254"/>
    <mergeCell ref="C1255:G1255"/>
    <mergeCell ref="C1239:G1239"/>
    <mergeCell ref="E1240:G1240"/>
    <mergeCell ref="B1246:G1246"/>
    <mergeCell ref="H1246:I1246"/>
    <mergeCell ref="A1247:B1248"/>
    <mergeCell ref="C1247:C1248"/>
    <mergeCell ref="D1247:E1247"/>
    <mergeCell ref="F1247:G1247"/>
    <mergeCell ref="F1235:G1235"/>
    <mergeCell ref="H1235:I1235"/>
    <mergeCell ref="C1236:G1236"/>
    <mergeCell ref="A1237:B1238"/>
    <mergeCell ref="C1237:C1238"/>
    <mergeCell ref="D1237:D1238"/>
    <mergeCell ref="E1237:G1237"/>
    <mergeCell ref="I1237:I1238"/>
    <mergeCell ref="E1230:F1230"/>
    <mergeCell ref="G1230:I1230"/>
    <mergeCell ref="C1231:G1231"/>
    <mergeCell ref="E1232:F1232"/>
    <mergeCell ref="G1232:I1232"/>
    <mergeCell ref="C1233:G1233"/>
    <mergeCell ref="E1223:F1223"/>
    <mergeCell ref="G1223:I1223"/>
    <mergeCell ref="C1225:G1225"/>
    <mergeCell ref="H1225:I1225"/>
    <mergeCell ref="C1226:G1226"/>
    <mergeCell ref="C1227:G1227"/>
    <mergeCell ref="C1212:G1212"/>
    <mergeCell ref="E1213:G1213"/>
    <mergeCell ref="B1219:G1219"/>
    <mergeCell ref="H1219:I1219"/>
    <mergeCell ref="A1220:B1221"/>
    <mergeCell ref="C1220:C1221"/>
    <mergeCell ref="D1220:E1220"/>
    <mergeCell ref="F1220:G1220"/>
    <mergeCell ref="F1206:G1206"/>
    <mergeCell ref="H1206:I1206"/>
    <mergeCell ref="C1208:G1208"/>
    <mergeCell ref="A1209:B1210"/>
    <mergeCell ref="C1209:C1210"/>
    <mergeCell ref="D1209:D1210"/>
    <mergeCell ref="E1209:G1209"/>
    <mergeCell ref="I1209:I1210"/>
    <mergeCell ref="E1200:F1200"/>
    <mergeCell ref="G1200:I1200"/>
    <mergeCell ref="C1202:G1202"/>
    <mergeCell ref="E1203:F1203"/>
    <mergeCell ref="G1203:I1203"/>
    <mergeCell ref="C1204:G1204"/>
    <mergeCell ref="E1193:F1193"/>
    <mergeCell ref="G1193:I1193"/>
    <mergeCell ref="C1195:G1195"/>
    <mergeCell ref="H1195:I1195"/>
    <mergeCell ref="C1196:G1196"/>
    <mergeCell ref="C1197:G1197"/>
    <mergeCell ref="C1182:G1182"/>
    <mergeCell ref="E1183:G1183"/>
    <mergeCell ref="B1189:G1189"/>
    <mergeCell ref="H1189:I1189"/>
    <mergeCell ref="A1190:B1191"/>
    <mergeCell ref="C1190:C1191"/>
    <mergeCell ref="D1190:E1190"/>
    <mergeCell ref="F1190:G1190"/>
    <mergeCell ref="F1168:G1168"/>
    <mergeCell ref="H1168:I1168"/>
    <mergeCell ref="C1174:G1174"/>
    <mergeCell ref="A1175:B1176"/>
    <mergeCell ref="C1175:C1176"/>
    <mergeCell ref="D1175:D1176"/>
    <mergeCell ref="E1175:G1175"/>
    <mergeCell ref="I1175:I1176"/>
    <mergeCell ref="E1158:F1158"/>
    <mergeCell ref="G1158:I1158"/>
    <mergeCell ref="C1164:G1164"/>
    <mergeCell ref="E1165:F1165"/>
    <mergeCell ref="G1165:I1165"/>
    <mergeCell ref="C1166:G1166"/>
    <mergeCell ref="E1150:F1150"/>
    <mergeCell ref="G1150:I1150"/>
    <mergeCell ref="C1153:G1153"/>
    <mergeCell ref="H1153:I1153"/>
    <mergeCell ref="C1154:G1154"/>
    <mergeCell ref="C1155:G1155"/>
    <mergeCell ref="C1134:G1134"/>
    <mergeCell ref="E1135:G1135"/>
    <mergeCell ref="B1141:G1141"/>
    <mergeCell ref="H1141:I1141"/>
    <mergeCell ref="A1142:B1143"/>
    <mergeCell ref="C1142:C1143"/>
    <mergeCell ref="D1142:E1142"/>
    <mergeCell ref="F1142:G1142"/>
    <mergeCell ref="F1130:G1130"/>
    <mergeCell ref="H1130:I1130"/>
    <mergeCell ref="C1131:G1131"/>
    <mergeCell ref="A1132:B1133"/>
    <mergeCell ref="C1132:C1133"/>
    <mergeCell ref="D1132:D1133"/>
    <mergeCell ref="E1132:G1132"/>
    <mergeCell ref="I1132:I1133"/>
    <mergeCell ref="E1125:F1125"/>
    <mergeCell ref="G1125:I1125"/>
    <mergeCell ref="C1126:G1126"/>
    <mergeCell ref="E1127:F1127"/>
    <mergeCell ref="G1127:I1127"/>
    <mergeCell ref="C1128:G1128"/>
    <mergeCell ref="E1118:F1118"/>
    <mergeCell ref="G1118:I1118"/>
    <mergeCell ref="C1120:G1120"/>
    <mergeCell ref="H1120:I1120"/>
    <mergeCell ref="C1121:G1121"/>
    <mergeCell ref="C1122:G1122"/>
    <mergeCell ref="C1105:G1105"/>
    <mergeCell ref="E1106:G1106"/>
    <mergeCell ref="B1114:G1114"/>
    <mergeCell ref="H1114:I1114"/>
    <mergeCell ref="A1115:B1116"/>
    <mergeCell ref="C1115:C1116"/>
    <mergeCell ref="D1115:E1115"/>
    <mergeCell ref="F1115:G1115"/>
    <mergeCell ref="F1101:G1101"/>
    <mergeCell ref="H1101:I1101"/>
    <mergeCell ref="C1102:G1102"/>
    <mergeCell ref="A1103:B1104"/>
    <mergeCell ref="C1103:C1104"/>
    <mergeCell ref="D1103:D1104"/>
    <mergeCell ref="E1103:G1103"/>
    <mergeCell ref="I1103:I1104"/>
    <mergeCell ref="E1091:F1091"/>
    <mergeCell ref="G1091:I1091"/>
    <mergeCell ref="C1092:G1092"/>
    <mergeCell ref="E1093:F1093"/>
    <mergeCell ref="G1093:I1093"/>
    <mergeCell ref="C1099:G1099"/>
    <mergeCell ref="E1085:F1085"/>
    <mergeCell ref="G1085:I1085"/>
    <mergeCell ref="C1086:G1086"/>
    <mergeCell ref="H1086:I1086"/>
    <mergeCell ref="C1087:G1087"/>
    <mergeCell ref="C1088:G1088"/>
    <mergeCell ref="C1074:G1074"/>
    <mergeCell ref="E1075:G1075"/>
    <mergeCell ref="B1081:G1081"/>
    <mergeCell ref="H1081:I1081"/>
    <mergeCell ref="A1082:B1083"/>
    <mergeCell ref="C1082:C1083"/>
    <mergeCell ref="D1082:E1082"/>
    <mergeCell ref="F1082:G1082"/>
    <mergeCell ref="F1070:G1070"/>
    <mergeCell ref="H1070:I1070"/>
    <mergeCell ref="C1071:G1071"/>
    <mergeCell ref="A1072:B1073"/>
    <mergeCell ref="C1072:C1073"/>
    <mergeCell ref="D1072:D1073"/>
    <mergeCell ref="E1072:G1072"/>
    <mergeCell ref="I1072:I1073"/>
    <mergeCell ref="E1065:F1065"/>
    <mergeCell ref="G1065:I1065"/>
    <mergeCell ref="C1066:G1066"/>
    <mergeCell ref="E1067:F1067"/>
    <mergeCell ref="G1067:I1067"/>
    <mergeCell ref="C1068:G1068"/>
    <mergeCell ref="E1059:F1059"/>
    <mergeCell ref="G1059:I1059"/>
    <mergeCell ref="C1060:G1060"/>
    <mergeCell ref="H1060:I1060"/>
    <mergeCell ref="C1061:G1061"/>
    <mergeCell ref="C1062:G1062"/>
    <mergeCell ref="C1047:G1047"/>
    <mergeCell ref="E1048:G1048"/>
    <mergeCell ref="B1054:G1054"/>
    <mergeCell ref="H1054:I1054"/>
    <mergeCell ref="A1055:B1056"/>
    <mergeCell ref="C1055:C1056"/>
    <mergeCell ref="D1055:E1055"/>
    <mergeCell ref="F1055:G1055"/>
    <mergeCell ref="F1043:G1043"/>
    <mergeCell ref="H1043:I1043"/>
    <mergeCell ref="C1044:G1044"/>
    <mergeCell ref="A1045:B1046"/>
    <mergeCell ref="C1045:C1046"/>
    <mergeCell ref="D1045:D1046"/>
    <mergeCell ref="E1045:G1045"/>
    <mergeCell ref="I1045:I1046"/>
    <mergeCell ref="E1038:F1038"/>
    <mergeCell ref="G1038:I1038"/>
    <mergeCell ref="C1039:G1039"/>
    <mergeCell ref="E1040:F1040"/>
    <mergeCell ref="G1040:I1040"/>
    <mergeCell ref="C1041:G1041"/>
    <mergeCell ref="E1031:F1031"/>
    <mergeCell ref="G1031:I1031"/>
    <mergeCell ref="C1033:G1033"/>
    <mergeCell ref="H1033:I1033"/>
    <mergeCell ref="C1034:G1034"/>
    <mergeCell ref="C1035:G1035"/>
    <mergeCell ref="C1020:G1020"/>
    <mergeCell ref="E1021:G1021"/>
    <mergeCell ref="B1027:G1027"/>
    <mergeCell ref="H1027:I1027"/>
    <mergeCell ref="A1028:B1029"/>
    <mergeCell ref="C1028:C1029"/>
    <mergeCell ref="D1028:E1028"/>
    <mergeCell ref="F1028:G1028"/>
    <mergeCell ref="F1003:G1003"/>
    <mergeCell ref="H1003:I1003"/>
    <mergeCell ref="C1009:G1009"/>
    <mergeCell ref="A1010:B1011"/>
    <mergeCell ref="C1010:C1011"/>
    <mergeCell ref="D1010:D1011"/>
    <mergeCell ref="E1010:G1010"/>
    <mergeCell ref="I1010:I1011"/>
    <mergeCell ref="E993:F993"/>
    <mergeCell ref="G993:I993"/>
    <mergeCell ref="C999:G999"/>
    <mergeCell ref="E1000:F1000"/>
    <mergeCell ref="G1000:I1000"/>
    <mergeCell ref="C1001:G1001"/>
    <mergeCell ref="E985:F985"/>
    <mergeCell ref="G985:I985"/>
    <mergeCell ref="C988:G988"/>
    <mergeCell ref="H988:I988"/>
    <mergeCell ref="C989:G989"/>
    <mergeCell ref="C990:G990"/>
    <mergeCell ref="C967:G967"/>
    <mergeCell ref="E968:G968"/>
    <mergeCell ref="B976:G976"/>
    <mergeCell ref="H976:I976"/>
    <mergeCell ref="A977:B978"/>
    <mergeCell ref="C977:C978"/>
    <mergeCell ref="D977:E977"/>
    <mergeCell ref="F977:G977"/>
    <mergeCell ref="F955:G955"/>
    <mergeCell ref="H955:I955"/>
    <mergeCell ref="C959:G959"/>
    <mergeCell ref="A960:B961"/>
    <mergeCell ref="C960:C961"/>
    <mergeCell ref="D960:D961"/>
    <mergeCell ref="E960:G960"/>
    <mergeCell ref="I960:I961"/>
    <mergeCell ref="E946:F946"/>
    <mergeCell ref="G946:I946"/>
    <mergeCell ref="C949:G949"/>
    <mergeCell ref="E950:F950"/>
    <mergeCell ref="G950:I950"/>
    <mergeCell ref="C953:G953"/>
    <mergeCell ref="E938:F938"/>
    <mergeCell ref="G938:I938"/>
    <mergeCell ref="C941:G941"/>
    <mergeCell ref="H941:I941"/>
    <mergeCell ref="C942:G942"/>
    <mergeCell ref="C943:G943"/>
    <mergeCell ref="C926:G926"/>
    <mergeCell ref="E927:G927"/>
    <mergeCell ref="B933:G933"/>
    <mergeCell ref="H933:I933"/>
    <mergeCell ref="A934:B935"/>
    <mergeCell ref="C934:C935"/>
    <mergeCell ref="D934:E934"/>
    <mergeCell ref="F934:G934"/>
    <mergeCell ref="F922:G922"/>
    <mergeCell ref="H922:I922"/>
    <mergeCell ref="C923:G923"/>
    <mergeCell ref="A924:B925"/>
    <mergeCell ref="C924:C925"/>
    <mergeCell ref="D924:D925"/>
    <mergeCell ref="E924:G924"/>
    <mergeCell ref="I924:I925"/>
    <mergeCell ref="E917:F917"/>
    <mergeCell ref="G917:I917"/>
    <mergeCell ref="C918:G918"/>
    <mergeCell ref="E919:F919"/>
    <mergeCell ref="G919:I919"/>
    <mergeCell ref="C920:G920"/>
    <mergeCell ref="E911:F911"/>
    <mergeCell ref="G911:I911"/>
    <mergeCell ref="C912:G912"/>
    <mergeCell ref="H912:I912"/>
    <mergeCell ref="C913:G913"/>
    <mergeCell ref="C914:G914"/>
    <mergeCell ref="C899:G899"/>
    <mergeCell ref="E900:G900"/>
    <mergeCell ref="B906:G906"/>
    <mergeCell ref="H906:I906"/>
    <mergeCell ref="A907:B908"/>
    <mergeCell ref="C907:C908"/>
    <mergeCell ref="D907:E907"/>
    <mergeCell ref="F907:G907"/>
    <mergeCell ref="F895:G895"/>
    <mergeCell ref="H895:I895"/>
    <mergeCell ref="C896:G896"/>
    <mergeCell ref="A897:B898"/>
    <mergeCell ref="C897:C898"/>
    <mergeCell ref="D897:D898"/>
    <mergeCell ref="E897:G897"/>
    <mergeCell ref="I897:I898"/>
    <mergeCell ref="E890:F890"/>
    <mergeCell ref="G890:I890"/>
    <mergeCell ref="C891:G891"/>
    <mergeCell ref="E892:F892"/>
    <mergeCell ref="G892:I892"/>
    <mergeCell ref="C893:G893"/>
    <mergeCell ref="E884:F884"/>
    <mergeCell ref="G884:I884"/>
    <mergeCell ref="C885:G885"/>
    <mergeCell ref="H885:I885"/>
    <mergeCell ref="C886:G886"/>
    <mergeCell ref="C887:G887"/>
    <mergeCell ref="C872:G872"/>
    <mergeCell ref="E873:G873"/>
    <mergeCell ref="B879:G879"/>
    <mergeCell ref="H879:I879"/>
    <mergeCell ref="A880:B881"/>
    <mergeCell ref="C880:C881"/>
    <mergeCell ref="D880:E880"/>
    <mergeCell ref="F880:G880"/>
    <mergeCell ref="F868:G868"/>
    <mergeCell ref="H868:I868"/>
    <mergeCell ref="C869:G869"/>
    <mergeCell ref="A870:B871"/>
    <mergeCell ref="C870:C871"/>
    <mergeCell ref="D870:D871"/>
    <mergeCell ref="E870:G870"/>
    <mergeCell ref="I870:I871"/>
    <mergeCell ref="E863:F863"/>
    <mergeCell ref="G863:I863"/>
    <mergeCell ref="C864:G864"/>
    <mergeCell ref="E865:F865"/>
    <mergeCell ref="G865:I865"/>
    <mergeCell ref="C866:G866"/>
    <mergeCell ref="E856:F856"/>
    <mergeCell ref="G856:I856"/>
    <mergeCell ref="C858:G858"/>
    <mergeCell ref="H858:I858"/>
    <mergeCell ref="C859:G859"/>
    <mergeCell ref="C860:G860"/>
    <mergeCell ref="C844:G844"/>
    <mergeCell ref="E845:G845"/>
    <mergeCell ref="B851:G851"/>
    <mergeCell ref="H851:I851"/>
    <mergeCell ref="A852:B853"/>
    <mergeCell ref="C852:C853"/>
    <mergeCell ref="D852:E852"/>
    <mergeCell ref="F852:G852"/>
    <mergeCell ref="F840:G840"/>
    <mergeCell ref="H840:I840"/>
    <mergeCell ref="C841:G841"/>
    <mergeCell ref="A842:B843"/>
    <mergeCell ref="C842:C843"/>
    <mergeCell ref="D842:D843"/>
    <mergeCell ref="E842:G842"/>
    <mergeCell ref="I842:I843"/>
    <mergeCell ref="E835:F835"/>
    <mergeCell ref="G835:I835"/>
    <mergeCell ref="C836:G836"/>
    <mergeCell ref="E837:F837"/>
    <mergeCell ref="G837:I837"/>
    <mergeCell ref="C838:G838"/>
    <mergeCell ref="E828:F828"/>
    <mergeCell ref="G828:I828"/>
    <mergeCell ref="C830:G830"/>
    <mergeCell ref="H830:I830"/>
    <mergeCell ref="C831:G831"/>
    <mergeCell ref="C832:G832"/>
    <mergeCell ref="C815:G815"/>
    <mergeCell ref="E816:G816"/>
    <mergeCell ref="B822:G822"/>
    <mergeCell ref="H822:I822"/>
    <mergeCell ref="A823:B824"/>
    <mergeCell ref="C823:C824"/>
    <mergeCell ref="D823:E823"/>
    <mergeCell ref="F823:G823"/>
    <mergeCell ref="F809:G809"/>
    <mergeCell ref="H809:I809"/>
    <mergeCell ref="C811:G811"/>
    <mergeCell ref="A812:B813"/>
    <mergeCell ref="C812:C813"/>
    <mergeCell ref="D812:D813"/>
    <mergeCell ref="E812:G812"/>
    <mergeCell ref="I812:I813"/>
    <mergeCell ref="E803:F803"/>
    <mergeCell ref="G803:I803"/>
    <mergeCell ref="C805:G805"/>
    <mergeCell ref="E806:F806"/>
    <mergeCell ref="G806:I806"/>
    <mergeCell ref="C807:G807"/>
    <mergeCell ref="E794:F794"/>
    <mergeCell ref="G794:I794"/>
    <mergeCell ref="C798:G798"/>
    <mergeCell ref="H798:I798"/>
    <mergeCell ref="C799:G799"/>
    <mergeCell ref="C800:G800"/>
    <mergeCell ref="C781:G781"/>
    <mergeCell ref="E782:G782"/>
    <mergeCell ref="B788:G788"/>
    <mergeCell ref="H788:I788"/>
    <mergeCell ref="A789:B790"/>
    <mergeCell ref="C789:C790"/>
    <mergeCell ref="D789:E789"/>
    <mergeCell ref="F789:G789"/>
    <mergeCell ref="F772:G772"/>
    <mergeCell ref="H772:I772"/>
    <mergeCell ref="C775:G775"/>
    <mergeCell ref="A776:B777"/>
    <mergeCell ref="C776:C777"/>
    <mergeCell ref="D776:D777"/>
    <mergeCell ref="E776:G776"/>
    <mergeCell ref="I776:I777"/>
    <mergeCell ref="E764:F764"/>
    <mergeCell ref="G764:I764"/>
    <mergeCell ref="C767:G767"/>
    <mergeCell ref="E768:F768"/>
    <mergeCell ref="G768:I768"/>
    <mergeCell ref="C770:G770"/>
    <mergeCell ref="E754:F754"/>
    <mergeCell ref="G754:I754"/>
    <mergeCell ref="C759:G759"/>
    <mergeCell ref="H759:I759"/>
    <mergeCell ref="C760:G760"/>
    <mergeCell ref="C761:G761"/>
    <mergeCell ref="C737:G737"/>
    <mergeCell ref="E738:G738"/>
    <mergeCell ref="B746:G746"/>
    <mergeCell ref="H746:I746"/>
    <mergeCell ref="A747:B748"/>
    <mergeCell ref="C747:C748"/>
    <mergeCell ref="D747:E747"/>
    <mergeCell ref="F747:G747"/>
    <mergeCell ref="F731:G731"/>
    <mergeCell ref="H731:I731"/>
    <mergeCell ref="C733:G733"/>
    <mergeCell ref="A734:B735"/>
    <mergeCell ref="C734:C735"/>
    <mergeCell ref="D734:D735"/>
    <mergeCell ref="E734:G734"/>
    <mergeCell ref="I734:I735"/>
    <mergeCell ref="E725:F725"/>
    <mergeCell ref="G725:I725"/>
    <mergeCell ref="C726:G726"/>
    <mergeCell ref="E727:F727"/>
    <mergeCell ref="G727:I727"/>
    <mergeCell ref="C729:G729"/>
    <mergeCell ref="E717:F717"/>
    <mergeCell ref="G717:I717"/>
    <mergeCell ref="C720:G720"/>
    <mergeCell ref="H720:I720"/>
    <mergeCell ref="C721:G721"/>
    <mergeCell ref="C722:G722"/>
    <mergeCell ref="C703:G703"/>
    <mergeCell ref="E704:G704"/>
    <mergeCell ref="B712:G712"/>
    <mergeCell ref="H712:I712"/>
    <mergeCell ref="A713:B714"/>
    <mergeCell ref="C713:C714"/>
    <mergeCell ref="D713:E713"/>
    <mergeCell ref="F713:G713"/>
    <mergeCell ref="F694:G694"/>
    <mergeCell ref="H694:I694"/>
    <mergeCell ref="C697:G697"/>
    <mergeCell ref="A698:B699"/>
    <mergeCell ref="C698:C699"/>
    <mergeCell ref="D698:D699"/>
    <mergeCell ref="E698:G698"/>
    <mergeCell ref="I698:I699"/>
    <mergeCell ref="E686:F686"/>
    <mergeCell ref="G686:I686"/>
    <mergeCell ref="C690:G690"/>
    <mergeCell ref="E691:F691"/>
    <mergeCell ref="G691:I691"/>
    <mergeCell ref="C692:G692"/>
    <mergeCell ref="E678:F678"/>
    <mergeCell ref="G678:I678"/>
    <mergeCell ref="C681:G681"/>
    <mergeCell ref="H681:I681"/>
    <mergeCell ref="C682:G682"/>
    <mergeCell ref="C683:G683"/>
    <mergeCell ref="C662:G662"/>
    <mergeCell ref="E663:G663"/>
    <mergeCell ref="B671:G671"/>
    <mergeCell ref="H671:I671"/>
    <mergeCell ref="A672:B673"/>
    <mergeCell ref="C672:C673"/>
    <mergeCell ref="D672:E672"/>
    <mergeCell ref="F672:G672"/>
    <mergeCell ref="F653:G653"/>
    <mergeCell ref="H653:I653"/>
    <mergeCell ref="C656:G656"/>
    <mergeCell ref="A657:B658"/>
    <mergeCell ref="C657:C658"/>
    <mergeCell ref="D657:D658"/>
    <mergeCell ref="E657:G657"/>
    <mergeCell ref="I657:I658"/>
    <mergeCell ref="E645:F645"/>
    <mergeCell ref="G645:I645"/>
    <mergeCell ref="C649:G649"/>
    <mergeCell ref="E650:F650"/>
    <mergeCell ref="G650:I650"/>
    <mergeCell ref="C651:G651"/>
    <mergeCell ref="E637:F637"/>
    <mergeCell ref="G637:I637"/>
    <mergeCell ref="C640:G640"/>
    <mergeCell ref="H640:I640"/>
    <mergeCell ref="C641:G641"/>
    <mergeCell ref="C642:G642"/>
    <mergeCell ref="C623:G623"/>
    <mergeCell ref="E624:G624"/>
    <mergeCell ref="B630:G630"/>
    <mergeCell ref="H630:I630"/>
    <mergeCell ref="A631:B632"/>
    <mergeCell ref="C631:C632"/>
    <mergeCell ref="D631:E631"/>
    <mergeCell ref="F631:G631"/>
    <mergeCell ref="F619:G619"/>
    <mergeCell ref="H619:I619"/>
    <mergeCell ref="C620:G620"/>
    <mergeCell ref="A621:B622"/>
    <mergeCell ref="C621:C622"/>
    <mergeCell ref="D621:D622"/>
    <mergeCell ref="E621:G621"/>
    <mergeCell ref="I621:I622"/>
    <mergeCell ref="E614:F614"/>
    <mergeCell ref="G614:I614"/>
    <mergeCell ref="C615:G615"/>
    <mergeCell ref="E616:F616"/>
    <mergeCell ref="G616:I616"/>
    <mergeCell ref="C617:G617"/>
    <mergeCell ref="E608:F608"/>
    <mergeCell ref="G608:I608"/>
    <mergeCell ref="C609:G609"/>
    <mergeCell ref="H609:I609"/>
    <mergeCell ref="C610:G610"/>
    <mergeCell ref="C611:G611"/>
    <mergeCell ref="C596:G596"/>
    <mergeCell ref="E597:G597"/>
    <mergeCell ref="B603:G603"/>
    <mergeCell ref="H603:I603"/>
    <mergeCell ref="A604:B605"/>
    <mergeCell ref="C604:C605"/>
    <mergeCell ref="D604:E604"/>
    <mergeCell ref="F604:G604"/>
    <mergeCell ref="F592:G592"/>
    <mergeCell ref="H592:I592"/>
    <mergeCell ref="C593:G593"/>
    <mergeCell ref="A594:B595"/>
    <mergeCell ref="C594:C595"/>
    <mergeCell ref="D594:D595"/>
    <mergeCell ref="E594:G594"/>
    <mergeCell ref="I594:I595"/>
    <mergeCell ref="E587:F587"/>
    <mergeCell ref="G587:I587"/>
    <mergeCell ref="C588:G588"/>
    <mergeCell ref="E589:F589"/>
    <mergeCell ref="G589:I589"/>
    <mergeCell ref="C590:G590"/>
    <mergeCell ref="E580:F580"/>
    <mergeCell ref="G580:I580"/>
    <mergeCell ref="C582:G582"/>
    <mergeCell ref="H582:I582"/>
    <mergeCell ref="C583:G583"/>
    <mergeCell ref="C584:G584"/>
    <mergeCell ref="C566:G566"/>
    <mergeCell ref="E567:G567"/>
    <mergeCell ref="B575:G575"/>
    <mergeCell ref="H575:I575"/>
    <mergeCell ref="A576:B577"/>
    <mergeCell ref="C576:C577"/>
    <mergeCell ref="D576:E576"/>
    <mergeCell ref="F576:G576"/>
    <mergeCell ref="F552:G552"/>
    <mergeCell ref="H552:I552"/>
    <mergeCell ref="C558:G558"/>
    <mergeCell ref="A559:B560"/>
    <mergeCell ref="C559:C560"/>
    <mergeCell ref="D559:D560"/>
    <mergeCell ref="E559:G559"/>
    <mergeCell ref="I559:I560"/>
    <mergeCell ref="E542:F542"/>
    <mergeCell ref="G542:I542"/>
    <mergeCell ref="C548:G548"/>
    <mergeCell ref="E549:F549"/>
    <mergeCell ref="G549:I549"/>
    <mergeCell ref="C550:G550"/>
    <mergeCell ref="E534:F534"/>
    <mergeCell ref="G534:I534"/>
    <mergeCell ref="C537:G537"/>
    <mergeCell ref="H537:I537"/>
    <mergeCell ref="C538:G538"/>
    <mergeCell ref="C539:G539"/>
    <mergeCell ref="C519:G519"/>
    <mergeCell ref="E520:G520"/>
    <mergeCell ref="B528:G528"/>
    <mergeCell ref="H528:I528"/>
    <mergeCell ref="A529:B530"/>
    <mergeCell ref="C529:C530"/>
    <mergeCell ref="D529:E529"/>
    <mergeCell ref="F529:G529"/>
    <mergeCell ref="F515:G515"/>
    <mergeCell ref="H515:I515"/>
    <mergeCell ref="C516:G516"/>
    <mergeCell ref="A517:B518"/>
    <mergeCell ref="C517:C518"/>
    <mergeCell ref="D517:D518"/>
    <mergeCell ref="E517:G517"/>
    <mergeCell ref="I517:I518"/>
    <mergeCell ref="E510:F510"/>
    <mergeCell ref="G510:I510"/>
    <mergeCell ref="C511:G511"/>
    <mergeCell ref="E512:F512"/>
    <mergeCell ref="G512:I512"/>
    <mergeCell ref="C513:G513"/>
    <mergeCell ref="E503:F503"/>
    <mergeCell ref="G503:I503"/>
    <mergeCell ref="C505:G505"/>
    <mergeCell ref="H505:I505"/>
    <mergeCell ref="C506:G506"/>
    <mergeCell ref="C507:G507"/>
    <mergeCell ref="C486:G486"/>
    <mergeCell ref="E487:G487"/>
    <mergeCell ref="B493:G493"/>
    <mergeCell ref="H493:I493"/>
    <mergeCell ref="A494:B495"/>
    <mergeCell ref="C494:C495"/>
    <mergeCell ref="D494:E494"/>
    <mergeCell ref="F494:G494"/>
    <mergeCell ref="F482:G482"/>
    <mergeCell ref="H482:I482"/>
    <mergeCell ref="C483:G483"/>
    <mergeCell ref="A484:B485"/>
    <mergeCell ref="C484:C485"/>
    <mergeCell ref="D484:D485"/>
    <mergeCell ref="E484:G484"/>
    <mergeCell ref="I484:I485"/>
    <mergeCell ref="E477:F477"/>
    <mergeCell ref="G477:I477"/>
    <mergeCell ref="C478:G478"/>
    <mergeCell ref="E479:F479"/>
    <mergeCell ref="G479:I479"/>
    <mergeCell ref="C480:G480"/>
    <mergeCell ref="E471:F471"/>
    <mergeCell ref="G471:I471"/>
    <mergeCell ref="C472:G472"/>
    <mergeCell ref="H472:I472"/>
    <mergeCell ref="C473:G473"/>
    <mergeCell ref="C474:G474"/>
    <mergeCell ref="C459:G459"/>
    <mergeCell ref="E460:G460"/>
    <mergeCell ref="B466:G466"/>
    <mergeCell ref="H466:I466"/>
    <mergeCell ref="A467:B468"/>
    <mergeCell ref="C467:C468"/>
    <mergeCell ref="D467:E467"/>
    <mergeCell ref="F467:G467"/>
    <mergeCell ref="F455:G455"/>
    <mergeCell ref="H455:I455"/>
    <mergeCell ref="C456:G456"/>
    <mergeCell ref="A457:B458"/>
    <mergeCell ref="C457:C458"/>
    <mergeCell ref="D457:D458"/>
    <mergeCell ref="E457:G457"/>
    <mergeCell ref="I457:I458"/>
    <mergeCell ref="E450:F450"/>
    <mergeCell ref="G450:I450"/>
    <mergeCell ref="C451:G451"/>
    <mergeCell ref="E452:F452"/>
    <mergeCell ref="G452:I452"/>
    <mergeCell ref="C453:G453"/>
    <mergeCell ref="E443:F443"/>
    <mergeCell ref="G443:I443"/>
    <mergeCell ref="C445:G445"/>
    <mergeCell ref="H445:I445"/>
    <mergeCell ref="C446:G446"/>
    <mergeCell ref="C447:G447"/>
    <mergeCell ref="C429:G429"/>
    <mergeCell ref="E430:G430"/>
    <mergeCell ref="B438:G438"/>
    <mergeCell ref="H438:I438"/>
    <mergeCell ref="A439:B440"/>
    <mergeCell ref="C439:C440"/>
    <mergeCell ref="D439:E439"/>
    <mergeCell ref="F439:G439"/>
    <mergeCell ref="F423:G423"/>
    <mergeCell ref="H423:I423"/>
    <mergeCell ref="C425:G425"/>
    <mergeCell ref="A426:B427"/>
    <mergeCell ref="C426:C427"/>
    <mergeCell ref="D426:D427"/>
    <mergeCell ref="E426:G426"/>
    <mergeCell ref="I426:I427"/>
    <mergeCell ref="E417:F417"/>
    <mergeCell ref="G417:I417"/>
    <mergeCell ref="C418:G418"/>
    <mergeCell ref="E419:F419"/>
    <mergeCell ref="G419:I419"/>
    <mergeCell ref="C421:G421"/>
    <mergeCell ref="E410:F410"/>
    <mergeCell ref="G410:I410"/>
    <mergeCell ref="C412:G412"/>
    <mergeCell ref="H412:I412"/>
    <mergeCell ref="C413:G413"/>
    <mergeCell ref="C414:G414"/>
    <mergeCell ref="C393:G393"/>
    <mergeCell ref="E394:G394"/>
    <mergeCell ref="B400:G400"/>
    <mergeCell ref="H400:I400"/>
    <mergeCell ref="A401:B402"/>
    <mergeCell ref="C401:C402"/>
    <mergeCell ref="D401:E401"/>
    <mergeCell ref="F401:G401"/>
    <mergeCell ref="F389:G389"/>
    <mergeCell ref="H389:I389"/>
    <mergeCell ref="C390:G390"/>
    <mergeCell ref="A391:B392"/>
    <mergeCell ref="C391:C392"/>
    <mergeCell ref="D391:D392"/>
    <mergeCell ref="E391:G391"/>
    <mergeCell ref="I391:I392"/>
    <mergeCell ref="E384:F384"/>
    <mergeCell ref="G384:I384"/>
    <mergeCell ref="C385:G385"/>
    <mergeCell ref="E386:F386"/>
    <mergeCell ref="G386:I386"/>
    <mergeCell ref="C387:G387"/>
    <mergeCell ref="E378:F378"/>
    <mergeCell ref="G378:I378"/>
    <mergeCell ref="C379:G379"/>
    <mergeCell ref="H379:I379"/>
    <mergeCell ref="C380:G380"/>
    <mergeCell ref="C381:G381"/>
    <mergeCell ref="C367:G367"/>
    <mergeCell ref="E368:G368"/>
    <mergeCell ref="B373:G373"/>
    <mergeCell ref="H373:I373"/>
    <mergeCell ref="A374:B375"/>
    <mergeCell ref="C374:C375"/>
    <mergeCell ref="D374:E374"/>
    <mergeCell ref="F374:G374"/>
    <mergeCell ref="B331:G331"/>
    <mergeCell ref="H331:I331"/>
    <mergeCell ref="A332:B333"/>
    <mergeCell ref="C332:C333"/>
    <mergeCell ref="D332:E332"/>
    <mergeCell ref="F332:G332"/>
    <mergeCell ref="E307:F307"/>
    <mergeCell ref="G307:I307"/>
    <mergeCell ref="C309:G309"/>
    <mergeCell ref="F354:G354"/>
    <mergeCell ref="H354:I354"/>
    <mergeCell ref="C359:G359"/>
    <mergeCell ref="A360:B361"/>
    <mergeCell ref="C360:C361"/>
    <mergeCell ref="D360:D361"/>
    <mergeCell ref="E360:G360"/>
    <mergeCell ref="I360:I361"/>
    <mergeCell ref="E345:F345"/>
    <mergeCell ref="G345:I345"/>
    <mergeCell ref="C350:G350"/>
    <mergeCell ref="E351:F351"/>
    <mergeCell ref="G351:I351"/>
    <mergeCell ref="C352:G352"/>
    <mergeCell ref="E338:F338"/>
    <mergeCell ref="G338:I338"/>
    <mergeCell ref="C340:G340"/>
    <mergeCell ref="H340:I340"/>
    <mergeCell ref="C341:G341"/>
    <mergeCell ref="C342:G342"/>
    <mergeCell ref="C302:G302"/>
    <mergeCell ref="C281:G281"/>
    <mergeCell ref="E282:G282"/>
    <mergeCell ref="B290:G290"/>
    <mergeCell ref="H290:I290"/>
    <mergeCell ref="A291:B292"/>
    <mergeCell ref="C291:C292"/>
    <mergeCell ref="D291:E291"/>
    <mergeCell ref="F291:G291"/>
    <mergeCell ref="F277:G277"/>
    <mergeCell ref="H277:I277"/>
    <mergeCell ref="C278:G278"/>
    <mergeCell ref="A279:B280"/>
    <mergeCell ref="C279:C280"/>
    <mergeCell ref="D279:D280"/>
    <mergeCell ref="E279:G279"/>
    <mergeCell ref="I279:I280"/>
    <mergeCell ref="E300:F300"/>
    <mergeCell ref="G300:I300"/>
    <mergeCell ref="H302:I302"/>
    <mergeCell ref="E271:F271"/>
    <mergeCell ref="G271:I271"/>
    <mergeCell ref="C273:G273"/>
    <mergeCell ref="E274:F274"/>
    <mergeCell ref="G274:I274"/>
    <mergeCell ref="C275:G275"/>
    <mergeCell ref="E264:F264"/>
    <mergeCell ref="G264:I264"/>
    <mergeCell ref="C266:G266"/>
    <mergeCell ref="H266:I266"/>
    <mergeCell ref="C267:G267"/>
    <mergeCell ref="C268:G268"/>
    <mergeCell ref="C249:G249"/>
    <mergeCell ref="E250:G250"/>
    <mergeCell ref="B258:G258"/>
    <mergeCell ref="H258:I258"/>
    <mergeCell ref="A259:B260"/>
    <mergeCell ref="C259:C260"/>
    <mergeCell ref="D259:E259"/>
    <mergeCell ref="F259:G259"/>
    <mergeCell ref="F245:G245"/>
    <mergeCell ref="H245:I245"/>
    <mergeCell ref="C246:G246"/>
    <mergeCell ref="A247:B248"/>
    <mergeCell ref="C247:C248"/>
    <mergeCell ref="D247:D248"/>
    <mergeCell ref="E247:G247"/>
    <mergeCell ref="I247:I248"/>
    <mergeCell ref="E239:F239"/>
    <mergeCell ref="G239:I239"/>
    <mergeCell ref="C241:G241"/>
    <mergeCell ref="E242:F242"/>
    <mergeCell ref="G242:I242"/>
    <mergeCell ref="C243:G243"/>
    <mergeCell ref="E232:F232"/>
    <mergeCell ref="G232:I232"/>
    <mergeCell ref="C234:G234"/>
    <mergeCell ref="H234:I234"/>
    <mergeCell ref="C235:G235"/>
    <mergeCell ref="C236:G236"/>
    <mergeCell ref="C219:G219"/>
    <mergeCell ref="E220:G220"/>
    <mergeCell ref="B226:G226"/>
    <mergeCell ref="H226:I226"/>
    <mergeCell ref="A227:B228"/>
    <mergeCell ref="C227:C228"/>
    <mergeCell ref="D227:E227"/>
    <mergeCell ref="F227:G227"/>
    <mergeCell ref="F215:G215"/>
    <mergeCell ref="H215:I215"/>
    <mergeCell ref="C216:G216"/>
    <mergeCell ref="A217:B218"/>
    <mergeCell ref="C217:C218"/>
    <mergeCell ref="D217:D218"/>
    <mergeCell ref="E217:G217"/>
    <mergeCell ref="I217:I218"/>
    <mergeCell ref="E210:F210"/>
    <mergeCell ref="G210:I210"/>
    <mergeCell ref="C211:G211"/>
    <mergeCell ref="E212:F212"/>
    <mergeCell ref="G212:I212"/>
    <mergeCell ref="C213:G213"/>
    <mergeCell ref="E204:F204"/>
    <mergeCell ref="G204:I204"/>
    <mergeCell ref="C205:G205"/>
    <mergeCell ref="H205:I205"/>
    <mergeCell ref="C206:G206"/>
    <mergeCell ref="C207:G207"/>
    <mergeCell ref="C192:G192"/>
    <mergeCell ref="E193:G193"/>
    <mergeCell ref="B199:G199"/>
    <mergeCell ref="H199:I199"/>
    <mergeCell ref="A200:B201"/>
    <mergeCell ref="C200:C201"/>
    <mergeCell ref="D200:E200"/>
    <mergeCell ref="F200:G200"/>
    <mergeCell ref="F188:G188"/>
    <mergeCell ref="H188:I188"/>
    <mergeCell ref="C189:G189"/>
    <mergeCell ref="A190:B191"/>
    <mergeCell ref="C190:C191"/>
    <mergeCell ref="D190:D191"/>
    <mergeCell ref="E190:G190"/>
    <mergeCell ref="I190:I191"/>
    <mergeCell ref="E183:F183"/>
    <mergeCell ref="G183:I183"/>
    <mergeCell ref="C184:G184"/>
    <mergeCell ref="E185:F185"/>
    <mergeCell ref="G185:I185"/>
    <mergeCell ref="C186:G186"/>
    <mergeCell ref="E177:F177"/>
    <mergeCell ref="G177:I177"/>
    <mergeCell ref="C178:G178"/>
    <mergeCell ref="H178:I178"/>
    <mergeCell ref="C179:G179"/>
    <mergeCell ref="C180:G180"/>
    <mergeCell ref="C165:G165"/>
    <mergeCell ref="E166:G166"/>
    <mergeCell ref="B172:G172"/>
    <mergeCell ref="H172:I172"/>
    <mergeCell ref="A173:B174"/>
    <mergeCell ref="C173:C174"/>
    <mergeCell ref="D173:E173"/>
    <mergeCell ref="F173:G173"/>
    <mergeCell ref="F161:G161"/>
    <mergeCell ref="H161:I161"/>
    <mergeCell ref="C162:G162"/>
    <mergeCell ref="A163:B164"/>
    <mergeCell ref="C163:C164"/>
    <mergeCell ref="D163:D164"/>
    <mergeCell ref="E163:G163"/>
    <mergeCell ref="I163:I164"/>
    <mergeCell ref="E156:F156"/>
    <mergeCell ref="G156:I156"/>
    <mergeCell ref="C157:G157"/>
    <mergeCell ref="E158:F158"/>
    <mergeCell ref="G158:I158"/>
    <mergeCell ref="C159:G159"/>
    <mergeCell ref="E150:F150"/>
    <mergeCell ref="G150:I150"/>
    <mergeCell ref="C151:G151"/>
    <mergeCell ref="H151:I151"/>
    <mergeCell ref="C152:G152"/>
    <mergeCell ref="C153:G153"/>
    <mergeCell ref="C138:G138"/>
    <mergeCell ref="E139:G139"/>
    <mergeCell ref="B145:G145"/>
    <mergeCell ref="H145:I145"/>
    <mergeCell ref="A146:B147"/>
    <mergeCell ref="C146:C147"/>
    <mergeCell ref="D146:E146"/>
    <mergeCell ref="F146:G146"/>
    <mergeCell ref="F134:G134"/>
    <mergeCell ref="H134:I134"/>
    <mergeCell ref="C135:G135"/>
    <mergeCell ref="A136:B137"/>
    <mergeCell ref="C136:C137"/>
    <mergeCell ref="D136:D137"/>
    <mergeCell ref="E136:G136"/>
    <mergeCell ref="I136:I137"/>
    <mergeCell ref="E129:F129"/>
    <mergeCell ref="G129:I129"/>
    <mergeCell ref="C130:G130"/>
    <mergeCell ref="E131:F131"/>
    <mergeCell ref="G131:I131"/>
    <mergeCell ref="C132:G132"/>
    <mergeCell ref="E123:F123"/>
    <mergeCell ref="G123:I123"/>
    <mergeCell ref="C124:G124"/>
    <mergeCell ref="H124:I124"/>
    <mergeCell ref="C125:G125"/>
    <mergeCell ref="C126:G126"/>
    <mergeCell ref="C111:G111"/>
    <mergeCell ref="E112:G112"/>
    <mergeCell ref="B118:G118"/>
    <mergeCell ref="H118:I118"/>
    <mergeCell ref="A119:B120"/>
    <mergeCell ref="C119:C120"/>
    <mergeCell ref="D119:E119"/>
    <mergeCell ref="F119:G119"/>
    <mergeCell ref="F107:G107"/>
    <mergeCell ref="H107:I107"/>
    <mergeCell ref="C108:G108"/>
    <mergeCell ref="A109:B110"/>
    <mergeCell ref="C109:C110"/>
    <mergeCell ref="D109:D110"/>
    <mergeCell ref="E109:G109"/>
    <mergeCell ref="I109:I110"/>
    <mergeCell ref="E102:F102"/>
    <mergeCell ref="G102:I102"/>
    <mergeCell ref="C103:G103"/>
    <mergeCell ref="E104:F104"/>
    <mergeCell ref="G104:I104"/>
    <mergeCell ref="C105:G105"/>
    <mergeCell ref="E96:F96"/>
    <mergeCell ref="G96:I96"/>
    <mergeCell ref="C97:G97"/>
    <mergeCell ref="H97:I97"/>
    <mergeCell ref="C98:G98"/>
    <mergeCell ref="C99:G99"/>
    <mergeCell ref="C84:G84"/>
    <mergeCell ref="E85:G85"/>
    <mergeCell ref="B91:G91"/>
    <mergeCell ref="H91:I91"/>
    <mergeCell ref="A92:B93"/>
    <mergeCell ref="C92:C93"/>
    <mergeCell ref="D92:E92"/>
    <mergeCell ref="F92:G92"/>
    <mergeCell ref="G21:I21"/>
    <mergeCell ref="C23:G23"/>
    <mergeCell ref="F69:G69"/>
    <mergeCell ref="H69:I69"/>
    <mergeCell ref="C75:G75"/>
    <mergeCell ref="A76:B77"/>
    <mergeCell ref="C76:C77"/>
    <mergeCell ref="D76:D77"/>
    <mergeCell ref="E76:G76"/>
    <mergeCell ref="I76:I77"/>
    <mergeCell ref="E57:F57"/>
    <mergeCell ref="G57:I57"/>
    <mergeCell ref="C65:G65"/>
    <mergeCell ref="E66:F66"/>
    <mergeCell ref="G66:I66"/>
    <mergeCell ref="C67:G67"/>
    <mergeCell ref="E50:F50"/>
    <mergeCell ref="G50:I50"/>
    <mergeCell ref="C52:G52"/>
    <mergeCell ref="H52:I52"/>
    <mergeCell ref="C53:G53"/>
    <mergeCell ref="C54:G54"/>
    <mergeCell ref="E12:F12"/>
    <mergeCell ref="G12:I12"/>
    <mergeCell ref="C14:G14"/>
    <mergeCell ref="H14:I14"/>
    <mergeCell ref="C15:G15"/>
    <mergeCell ref="C16:G16"/>
    <mergeCell ref="B5:G5"/>
    <mergeCell ref="H5:I5"/>
    <mergeCell ref="A6:B7"/>
    <mergeCell ref="C6:C7"/>
    <mergeCell ref="D6:E6"/>
    <mergeCell ref="F6:G6"/>
    <mergeCell ref="C32:G32"/>
    <mergeCell ref="E33:G33"/>
    <mergeCell ref="B41:G41"/>
    <mergeCell ref="H41:I41"/>
    <mergeCell ref="A42:B43"/>
    <mergeCell ref="C42:C43"/>
    <mergeCell ref="D42:E42"/>
    <mergeCell ref="F42:G42"/>
    <mergeCell ref="F25:G25"/>
    <mergeCell ref="H25:I25"/>
    <mergeCell ref="C27:G27"/>
    <mergeCell ref="A28:B29"/>
    <mergeCell ref="C28:C29"/>
    <mergeCell ref="D28:D29"/>
    <mergeCell ref="E28:G28"/>
    <mergeCell ref="I28:I29"/>
    <mergeCell ref="E19:F19"/>
    <mergeCell ref="G19:I19"/>
    <mergeCell ref="C20:G20"/>
    <mergeCell ref="E21:F21"/>
    <mergeCell ref="B1573:G1573"/>
    <mergeCell ref="H1573:I1573"/>
    <mergeCell ref="A1574:B1575"/>
    <mergeCell ref="C1574:C1575"/>
    <mergeCell ref="D1574:E1574"/>
    <mergeCell ref="F1574:G1574"/>
    <mergeCell ref="E1581:F1581"/>
    <mergeCell ref="G1581:I1581"/>
    <mergeCell ref="C1583:G1583"/>
    <mergeCell ref="H1583:I1583"/>
    <mergeCell ref="C1584:G1584"/>
    <mergeCell ref="C1585:G1585"/>
    <mergeCell ref="E1588:F1588"/>
    <mergeCell ref="G1588:I1588"/>
    <mergeCell ref="C1591:G1591"/>
    <mergeCell ref="E1592:F1592"/>
    <mergeCell ref="G1592:I1592"/>
    <mergeCell ref="C1594:G1594"/>
    <mergeCell ref="F1596:G1596"/>
    <mergeCell ref="H1596:I1596"/>
    <mergeCell ref="C1599:G1599"/>
    <mergeCell ref="A1600:B1601"/>
    <mergeCell ref="C1600:C1601"/>
    <mergeCell ref="D1600:D1601"/>
    <mergeCell ref="E1600:G1600"/>
    <mergeCell ref="I1600:I1601"/>
    <mergeCell ref="C1604:G1604"/>
    <mergeCell ref="E1605:G1605"/>
    <mergeCell ref="B1612:G1612"/>
    <mergeCell ref="H1612:I1612"/>
    <mergeCell ref="A1613:B1614"/>
    <mergeCell ref="C1613:C1614"/>
    <mergeCell ref="D1613:E1613"/>
    <mergeCell ref="F1613:G1613"/>
    <mergeCell ref="E1617:F1617"/>
    <mergeCell ref="G1617:I1617"/>
    <mergeCell ref="C1619:G1619"/>
    <mergeCell ref="H1619:I1619"/>
    <mergeCell ref="C1620:G1620"/>
    <mergeCell ref="C1621:G1621"/>
    <mergeCell ref="E1624:F1624"/>
    <mergeCell ref="G1624:I1624"/>
    <mergeCell ref="C1625:G1625"/>
    <mergeCell ref="E1626:F1626"/>
    <mergeCell ref="G1626:I1626"/>
    <mergeCell ref="C1627:G1627"/>
    <mergeCell ref="F1629:G1629"/>
    <mergeCell ref="H1629:I1629"/>
    <mergeCell ref="C1630:G1630"/>
    <mergeCell ref="A1631:B1632"/>
    <mergeCell ref="C1631:C1632"/>
    <mergeCell ref="D1631:D1632"/>
    <mergeCell ref="E1631:G1631"/>
    <mergeCell ref="I1631:I1632"/>
    <mergeCell ref="C1633:G1633"/>
    <mergeCell ref="E1634:G1634"/>
    <mergeCell ref="B1639:G1639"/>
    <mergeCell ref="H1639:I1639"/>
    <mergeCell ref="A1640:B1641"/>
    <mergeCell ref="C1640:C1641"/>
    <mergeCell ref="D1640:E1640"/>
    <mergeCell ref="F1640:G1640"/>
    <mergeCell ref="E1646:F1646"/>
    <mergeCell ref="G1646:I1646"/>
    <mergeCell ref="C1648:G1648"/>
    <mergeCell ref="H1648:I1648"/>
    <mergeCell ref="C1649:G1649"/>
    <mergeCell ref="C1650:G1650"/>
    <mergeCell ref="E1653:F1653"/>
    <mergeCell ref="G1653:I1653"/>
    <mergeCell ref="C1657:G1657"/>
    <mergeCell ref="E1658:F1658"/>
    <mergeCell ref="G1658:I1658"/>
    <mergeCell ref="C1659:G1659"/>
    <mergeCell ref="F1661:G1661"/>
    <mergeCell ref="H1661:I1661"/>
    <mergeCell ref="C1665:G1665"/>
    <mergeCell ref="A1666:B1667"/>
    <mergeCell ref="C1666:C1667"/>
    <mergeCell ref="D1666:D1667"/>
    <mergeCell ref="E1666:G1666"/>
    <mergeCell ref="I1666:I1667"/>
    <mergeCell ref="C1671:G1671"/>
    <mergeCell ref="E1672:G1672"/>
    <mergeCell ref="B1677:G1677"/>
    <mergeCell ref="H1677:I1677"/>
    <mergeCell ref="A1678:B1679"/>
    <mergeCell ref="C1678:C1679"/>
    <mergeCell ref="D1678:E1678"/>
    <mergeCell ref="F1678:G1678"/>
    <mergeCell ref="E1682:F1682"/>
    <mergeCell ref="G1682:I1682"/>
    <mergeCell ref="C1683:G1683"/>
    <mergeCell ref="H1683:I1683"/>
    <mergeCell ref="C1684:G1684"/>
    <mergeCell ref="C1685:G1685"/>
    <mergeCell ref="E1688:F1688"/>
    <mergeCell ref="G1688:I1688"/>
    <mergeCell ref="C1689:G1689"/>
    <mergeCell ref="E1690:F1690"/>
    <mergeCell ref="G1690:I1690"/>
    <mergeCell ref="C1691:G1691"/>
    <mergeCell ref="F1693:G1693"/>
    <mergeCell ref="H1693:I1693"/>
    <mergeCell ref="C1694:G1694"/>
    <mergeCell ref="A1695:B1696"/>
    <mergeCell ref="C1695:C1696"/>
    <mergeCell ref="D1695:D1696"/>
    <mergeCell ref="E1695:G1695"/>
    <mergeCell ref="I1695:I1696"/>
    <mergeCell ref="C1697:G1697"/>
    <mergeCell ref="E1698:G1698"/>
    <mergeCell ref="B1704:G1704"/>
    <mergeCell ref="H1704:I1704"/>
    <mergeCell ref="A1705:B1706"/>
    <mergeCell ref="C1705:C1706"/>
    <mergeCell ref="D1705:E1705"/>
    <mergeCell ref="F1705:G1705"/>
    <mergeCell ref="E1709:F1709"/>
    <mergeCell ref="G1709:I1709"/>
    <mergeCell ref="C1710:G1710"/>
    <mergeCell ref="H1710:I1710"/>
    <mergeCell ref="C1711:G1711"/>
    <mergeCell ref="C1712:G1712"/>
    <mergeCell ref="E1715:F1715"/>
    <mergeCell ref="G1715:I1715"/>
    <mergeCell ref="C1716:G1716"/>
    <mergeCell ref="A1748:B1749"/>
    <mergeCell ref="C1748:C1749"/>
    <mergeCell ref="D1748:D1749"/>
    <mergeCell ref="E1748:G1748"/>
    <mergeCell ref="I1748:I1749"/>
    <mergeCell ref="E1717:F1717"/>
    <mergeCell ref="G1717:I1717"/>
    <mergeCell ref="C1718:G1718"/>
    <mergeCell ref="F1720:G1720"/>
    <mergeCell ref="H1720:I1720"/>
    <mergeCell ref="C1721:G1721"/>
    <mergeCell ref="A1722:B1723"/>
    <mergeCell ref="C1722:C1723"/>
    <mergeCell ref="D1722:D1723"/>
    <mergeCell ref="E1722:G1722"/>
    <mergeCell ref="I1722:I1723"/>
    <mergeCell ref="C1724:G1724"/>
    <mergeCell ref="E1725:G1725"/>
    <mergeCell ref="B1730:G1730"/>
    <mergeCell ref="H1730:I1730"/>
    <mergeCell ref="A1731:B1732"/>
    <mergeCell ref="C1731:C1732"/>
    <mergeCell ref="D1731:E1731"/>
    <mergeCell ref="F1731:G1731"/>
    <mergeCell ref="C303:G303"/>
    <mergeCell ref="C304:G304"/>
    <mergeCell ref="E310:F310"/>
    <mergeCell ref="G310:I310"/>
    <mergeCell ref="C312:G312"/>
    <mergeCell ref="F314:G314"/>
    <mergeCell ref="H314:I314"/>
    <mergeCell ref="C317:G317"/>
    <mergeCell ref="A318:B319"/>
    <mergeCell ref="C318:C319"/>
    <mergeCell ref="D318:D319"/>
    <mergeCell ref="E318:G318"/>
    <mergeCell ref="I318:I319"/>
    <mergeCell ref="C323:G323"/>
    <mergeCell ref="E324:G324"/>
    <mergeCell ref="C1750:G1750"/>
    <mergeCell ref="E1751:G1751"/>
    <mergeCell ref="E1735:F1735"/>
    <mergeCell ref="G1735:I1735"/>
    <mergeCell ref="C1736:G1736"/>
    <mergeCell ref="H1736:I1736"/>
    <mergeCell ref="C1737:G1737"/>
    <mergeCell ref="C1738:G1738"/>
    <mergeCell ref="E1741:F1741"/>
    <mergeCell ref="G1741:I1741"/>
    <mergeCell ref="C1742:G1742"/>
    <mergeCell ref="E1743:F1743"/>
    <mergeCell ref="G1743:I1743"/>
    <mergeCell ref="C1744:G1744"/>
    <mergeCell ref="F1746:G1746"/>
    <mergeCell ref="H1746:I1746"/>
    <mergeCell ref="C1747:G17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27" orientation="portrait" r:id="rId1"/>
  <rowBreaks count="11" manualBreakCount="11">
    <brk id="113" max="8" man="1"/>
    <brk id="253" max="8" man="1"/>
    <brk id="395" max="8" man="1"/>
    <brk id="523" max="8" man="1"/>
    <brk id="666" max="8" man="1"/>
    <brk id="817" max="8" man="1"/>
    <brk id="971" max="8" man="1"/>
    <brk id="1136" max="8" man="1"/>
    <brk id="1304" max="8" man="1"/>
    <brk id="1476" max="8" man="1"/>
    <brk id="1635" max="8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13</vt:i4>
      </vt:variant>
    </vt:vector>
  </HeadingPairs>
  <TitlesOfParts>
    <vt:vector size="28" baseType="lpstr">
      <vt:lpstr>MODULO TOTAL_TSD</vt:lpstr>
      <vt:lpstr>MODULO MINIMO_TSD</vt:lpstr>
      <vt:lpstr>CRONOGRAMA TOTAL</vt:lpstr>
      <vt:lpstr>CRONOGRAMA MINIMO</vt:lpstr>
      <vt:lpstr>CONSUMO DE MAT. BET.MINIMO</vt:lpstr>
      <vt:lpstr> CONSUMO DE MAT. B TOTAL</vt:lpstr>
      <vt:lpstr>MC MODULO_tsd</vt:lpstr>
      <vt:lpstr>CPU CODEVASF</vt:lpstr>
      <vt:lpstr>CPU_SICRO</vt:lpstr>
      <vt:lpstr>Projeto Executivo</vt:lpstr>
      <vt:lpstr>Ensaios</vt:lpstr>
      <vt:lpstr>CPU_Ensaios</vt:lpstr>
      <vt:lpstr>BDI</vt:lpstr>
      <vt:lpstr>ENC. SOCIAIS</vt:lpstr>
      <vt:lpstr>Mob e Desmob_TSD</vt:lpstr>
      <vt:lpstr>' CONSUMO DE MAT. B TOTAL'!Area_de_impressao</vt:lpstr>
      <vt:lpstr>'CONSUMO DE MAT. BET.MINIMO'!Area_de_impressao</vt:lpstr>
      <vt:lpstr>'CPU CODEVASF'!Area_de_impressao</vt:lpstr>
      <vt:lpstr>CPU_Ensaios!Area_de_impressao</vt:lpstr>
      <vt:lpstr>CPU_SICRO!Area_de_impressao</vt:lpstr>
      <vt:lpstr>'CRONOGRAMA MINIMO'!Area_de_impressao</vt:lpstr>
      <vt:lpstr>'CRONOGRAMA TOTAL'!Area_de_impressao</vt:lpstr>
      <vt:lpstr>'ENC. SOCIAIS'!Area_de_impressao</vt:lpstr>
      <vt:lpstr>'MC MODULO_tsd'!Area_de_impressao</vt:lpstr>
      <vt:lpstr>'Mob e Desmob_TSD'!Area_de_impressao</vt:lpstr>
      <vt:lpstr>'MODULO MINIMO_TSD'!Area_de_impressao</vt:lpstr>
      <vt:lpstr>'MODULO TOTAL_TSD'!Area_de_impressao</vt:lpstr>
      <vt:lpstr>CPU_Ensaios!Titulos_de_impressao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Satie Hirano Zanlorenci</dc:creator>
  <cp:lastModifiedBy>Alessandra</cp:lastModifiedBy>
  <cp:lastPrinted>2021-10-05T15:08:19Z</cp:lastPrinted>
  <dcterms:created xsi:type="dcterms:W3CDTF">2020-08-05T13:49:13Z</dcterms:created>
  <dcterms:modified xsi:type="dcterms:W3CDTF">2021-11-05T18:20:13Z</dcterms:modified>
</cp:coreProperties>
</file>